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Questa_cartella_di_lavoro" defaultThemeVersion="124226"/>
  <bookViews>
    <workbookView xWindow="120" yWindow="180" windowWidth="24915" windowHeight="12720"/>
  </bookViews>
  <sheets>
    <sheet name="Principale" sheetId="1" r:id="rId1"/>
    <sheet name="Istruzioni" sheetId="3" r:id="rId2"/>
    <sheet name="Tabelle" sheetId="2" r:id="rId3"/>
  </sheets>
  <calcPr calcId="145621"/>
</workbook>
</file>

<file path=xl/calcChain.xml><?xml version="1.0" encoding="utf-8"?>
<calcChain xmlns="http://schemas.openxmlformats.org/spreadsheetml/2006/main">
  <c r="N29" i="1" l="1"/>
  <c r="M29" i="1" s="1"/>
  <c r="L29" i="1" s="1"/>
  <c r="K29" i="1" s="1"/>
  <c r="J29" i="1" s="1"/>
  <c r="I29" i="1" s="1"/>
  <c r="H29" i="1" s="1"/>
  <c r="G29" i="1" s="1"/>
  <c r="F29" i="1" s="1"/>
  <c r="E29" i="1" s="1"/>
  <c r="D29" i="1" s="1"/>
  <c r="C29" i="1" s="1"/>
  <c r="B29" i="1" s="1"/>
  <c r="N26" i="1" l="1"/>
  <c r="N23" i="1"/>
  <c r="N20" i="1"/>
  <c r="N14" i="1"/>
  <c r="N17" i="1"/>
  <c r="M14" i="1" l="1"/>
  <c r="N30" i="1" s="1"/>
  <c r="M30" i="1" s="1"/>
  <c r="L30" i="1" s="1"/>
  <c r="K30" i="1" s="1"/>
  <c r="J30" i="1" s="1"/>
  <c r="I30" i="1" s="1"/>
  <c r="H30" i="1" s="1"/>
  <c r="G30" i="1" s="1"/>
  <c r="F30" i="1" s="1"/>
  <c r="E30" i="1" s="1"/>
  <c r="D30" i="1" s="1"/>
  <c r="C30" i="1" s="1"/>
  <c r="B30" i="1" s="1"/>
  <c r="H7" i="1"/>
  <c r="J9" i="1"/>
  <c r="F9" i="1"/>
  <c r="B9" i="1"/>
  <c r="M17" i="1" l="1"/>
  <c r="N31" i="1" s="1"/>
  <c r="M31" i="1" s="1"/>
  <c r="L31" i="1" s="1"/>
  <c r="K31" i="1" s="1"/>
  <c r="J31" i="1" s="1"/>
  <c r="I31" i="1" s="1"/>
  <c r="H31" i="1" s="1"/>
  <c r="G31" i="1" s="1"/>
  <c r="F31" i="1" s="1"/>
  <c r="E31" i="1" s="1"/>
  <c r="D31" i="1" s="1"/>
  <c r="C31" i="1" s="1"/>
  <c r="B31" i="1" s="1"/>
  <c r="D7" i="1"/>
  <c r="D9" i="1"/>
  <c r="H9" i="1"/>
  <c r="L9" i="1"/>
  <c r="L7" i="1"/>
  <c r="J7" i="1"/>
  <c r="F7" i="1"/>
  <c r="B7" i="1"/>
  <c r="M20" i="1" l="1"/>
  <c r="N32" i="1" s="1"/>
  <c r="M32" i="1" s="1"/>
  <c r="L32" i="1" s="1"/>
  <c r="K32" i="1" s="1"/>
  <c r="J32" i="1" s="1"/>
  <c r="I32" i="1" s="1"/>
  <c r="H32" i="1" s="1"/>
  <c r="G32" i="1" s="1"/>
  <c r="F32" i="1" s="1"/>
  <c r="E32" i="1" s="1"/>
  <c r="D32" i="1" s="1"/>
  <c r="C32" i="1" s="1"/>
  <c r="B32" i="1" s="1"/>
  <c r="M23" i="1" l="1"/>
  <c r="N33" i="1" s="1"/>
  <c r="M33" i="1" s="1"/>
  <c r="L33" i="1" s="1"/>
  <c r="K33" i="1" s="1"/>
  <c r="J33" i="1" s="1"/>
  <c r="I33" i="1" s="1"/>
  <c r="H33" i="1" s="1"/>
  <c r="G33" i="1" s="1"/>
  <c r="F33" i="1" s="1"/>
  <c r="E33" i="1" s="1"/>
  <c r="D33" i="1" s="1"/>
  <c r="C33" i="1" s="1"/>
  <c r="B33" i="1" s="1"/>
  <c r="M26" i="1" l="1"/>
  <c r="N34" i="1" s="1"/>
  <c r="M34" i="1" s="1"/>
  <c r="L34" i="1" s="1"/>
  <c r="K34" i="1" s="1"/>
  <c r="J34" i="1" s="1"/>
  <c r="I34" i="1" s="1"/>
  <c r="H34" i="1" s="1"/>
  <c r="G34" i="1" s="1"/>
  <c r="F34" i="1" s="1"/>
  <c r="E34" i="1" s="1"/>
  <c r="D34" i="1" s="1"/>
  <c r="C34" i="1" s="1"/>
  <c r="B34" i="1" s="1"/>
</calcChain>
</file>

<file path=xl/sharedStrings.xml><?xml version="1.0" encoding="utf-8"?>
<sst xmlns="http://schemas.openxmlformats.org/spreadsheetml/2006/main" count="663" uniqueCount="70">
  <si>
    <t>C</t>
  </si>
  <si>
    <t>D</t>
  </si>
  <si>
    <t>E</t>
  </si>
  <si>
    <t>F</t>
  </si>
  <si>
    <t>G</t>
  </si>
  <si>
    <t>A</t>
  </si>
  <si>
    <t>B</t>
  </si>
  <si>
    <t>C#</t>
  </si>
  <si>
    <t>D#</t>
  </si>
  <si>
    <t>F#</t>
  </si>
  <si>
    <t>G#</t>
  </si>
  <si>
    <t>A#</t>
  </si>
  <si>
    <t>Intervallo</t>
  </si>
  <si>
    <t>Nota</t>
  </si>
  <si>
    <t>5^ corda</t>
  </si>
  <si>
    <t>1^ corda</t>
  </si>
  <si>
    <t>2^ corda</t>
  </si>
  <si>
    <t>3^ corda</t>
  </si>
  <si>
    <t>4^ corda</t>
  </si>
  <si>
    <t>...Fatto!</t>
  </si>
  <si>
    <t>Un Intervallo = 0 significa che la corda è accordata all'unisono con la precedente</t>
  </si>
  <si>
    <t>Protezione cartella</t>
  </si>
  <si>
    <t>http://jonimitchell.com/music/notation.cfm</t>
  </si>
  <si>
    <t>Db</t>
  </si>
  <si>
    <t>Eb</t>
  </si>
  <si>
    <t>Gb</t>
  </si>
  <si>
    <t>Ab</t>
  </si>
  <si>
    <t>Bb</t>
  </si>
  <si>
    <t>Nota Root selezionata da utente</t>
  </si>
  <si>
    <t>Alterazione selezionata da utente</t>
  </si>
  <si>
    <t>Tutta la cartella è "protetta" per evitare cancellazioni accidentali, ma non c'è nessuna password</t>
  </si>
  <si>
    <t>Quando la trova, si sposta in basso di (intervallo+2) celle e ritorna la nota corrispondente</t>
  </si>
  <si>
    <t>Quando la trova, si sposta in basso di (intervallo+1) celle e ritorna la nota corrispondente</t>
  </si>
  <si>
    <t>Notazione USA o ITA</t>
  </si>
  <si>
    <t>Seleziona la visualizzazione delle note secondo la notazione preferita: americana (A B C D E F G) o italiana (DO RE MI FA SOL LA SI)</t>
  </si>
  <si>
    <t>Seleziona la visualizzazione dell'alterazione preferita: diesis (#) o bemolle (b)</t>
  </si>
  <si>
    <t>Seleziona la nota Root a cui accordare la 6^ corda (una nota qualsiasi all'interno di un'ottava)</t>
  </si>
  <si>
    <t>Con i 5 slider imposti gli Intervalli dell'accordatura per le restanti corde (dalla 5^ alla 1^)</t>
  </si>
  <si>
    <t>DO</t>
  </si>
  <si>
    <t>DO#</t>
  </si>
  <si>
    <t>RE</t>
  </si>
  <si>
    <t>RE#</t>
  </si>
  <si>
    <t>MI</t>
  </si>
  <si>
    <t>FA</t>
  </si>
  <si>
    <t>FA#</t>
  </si>
  <si>
    <t>SOL</t>
  </si>
  <si>
    <t>SOL#</t>
  </si>
  <si>
    <t>LA</t>
  </si>
  <si>
    <t>LA#</t>
  </si>
  <si>
    <t>SI</t>
  </si>
  <si>
    <t>REb</t>
  </si>
  <si>
    <t>MIb</t>
  </si>
  <si>
    <t>SOLb</t>
  </si>
  <si>
    <t>LAb</t>
  </si>
  <si>
    <t>SIb</t>
  </si>
  <si>
    <t>La cella M17 (la Nota della 4^ corda) cerca la Nota della corda precedente nella tabella, in base a alterazione e notazione selezionate</t>
  </si>
  <si>
    <t>La cella M20 (la Nota della 3^ corda) cerca la Nota della corda precedente nella tabella, in base a alterazione e notazione selezionate</t>
  </si>
  <si>
    <t>La cella M23 (la Nota della 2^ corda) cerca la Nota della corda precedente nella tabella, in base a alterazione e notazione selezionate</t>
  </si>
  <si>
    <t>La cella M26 (la Nota della 1^ corda) cerca la Nota della corda precedente nella tabella, in base a alterazione e notazione selezionate</t>
  </si>
  <si>
    <t>La cella M14 (la Nota della 5^ corda) cerca la Nota Root selezionata nella relativa tabella, in base a alterazione e notazione selezionate</t>
  </si>
  <si>
    <t>DON'T TOUCH THIS!</t>
  </si>
  <si>
    <t>Tabella (usata se Alterazione = 1 e Notazione = 1) per trovare le altre note a partire dalla Root e dagli altri intervalli</t>
  </si>
  <si>
    <t>Tabella (usata se Alterazione = 2 e Notazione = 1) per trovare le altre note a partire dalla Root e dagli altri intervalli</t>
  </si>
  <si>
    <t>Tabella (usata se Alterazione = 1 e Notazione = 2) per trovare le altre note a partire dalla Root e dagli altri intervalli</t>
  </si>
  <si>
    <t>Tabella (usata se Alterazione = 2 e Notazione = 2) per trovare le altre note a partire dalla Root e dagli altri intervalli</t>
  </si>
  <si>
    <t>Un Intervallo = 12 significa che la corda è accordata un'ottava più alta della precedente (viene visualizzato "8va" accanto alla Nota)</t>
  </si>
  <si>
    <t>Joni's Tuning notation system</t>
  </si>
  <si>
    <t>Un'idea ispirata da</t>
  </si>
  <si>
    <t>Istruzioni foglio "Principale"</t>
  </si>
  <si>
    <t>Spiegazioni formule foglio "Principale"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</si>
</sst>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7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rgb="FF000000"/>
      <name val="Tahoma"/>
      <family val="2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2" borderId="0" xfId="0" applyFill="1"/>
    <xf numFmtId="0" fontId="0" fillId="2" borderId="0" xfId="0" applyFill="1" applyAlignment="1">
      <alignment horizontal="left" indent="1"/>
    </xf>
    <xf numFmtId="0" fontId="0" fillId="2" borderId="0" xfId="0" applyFill="1" applyAlignment="1">
      <alignment horizontal="left"/>
    </xf>
    <xf numFmtId="0" fontId="1" fillId="0" borderId="0" xfId="0" applyFont="1" applyAlignment="1">
      <alignment horizontal="center" vertical="center"/>
    </xf>
    <xf numFmtId="0" fontId="0" fillId="0" borderId="0" xfId="0" applyBorder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2" borderId="0" xfId="0" applyFill="1" applyAlignment="1"/>
    <xf numFmtId="0" fontId="6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top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0" xfId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12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croll" dx="16" fmlaLink="$J$14" horiz="1" max="12" page="2" val="5"/>
</file>

<file path=xl/ctrlProps/ctrlProp2.xml><?xml version="1.0" encoding="utf-8"?>
<formControlPr xmlns="http://schemas.microsoft.com/office/spreadsheetml/2009/9/main" objectType="Scroll" dx="16" fmlaLink="$J$17" horiz="1" max="12" page="2" val="5"/>
</file>

<file path=xl/ctrlProps/ctrlProp3.xml><?xml version="1.0" encoding="utf-8"?>
<formControlPr xmlns="http://schemas.microsoft.com/office/spreadsheetml/2009/9/main" objectType="Scroll" dx="16" fmlaLink="$J$20" horiz="1" max="12" page="2" val="5"/>
</file>

<file path=xl/ctrlProps/ctrlProp4.xml><?xml version="1.0" encoding="utf-8"?>
<formControlPr xmlns="http://schemas.microsoft.com/office/spreadsheetml/2009/9/main" objectType="Scroll" dx="16" fmlaLink="$J$23" horiz="1" max="12" page="2" val="4"/>
</file>

<file path=xl/ctrlProps/ctrlProp5.xml><?xml version="1.0" encoding="utf-8"?>
<formControlPr xmlns="http://schemas.microsoft.com/office/spreadsheetml/2009/9/main" objectType="Scroll" dx="16" fmlaLink="$J$26" horiz="1" max="12" page="2" val="5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Tabelle!$B$20" lockText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checked="Checked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GBox" noThreeD="1"/>
</file>

<file path=xl/ctrlProps/ctrlProp20.xml><?xml version="1.0" encoding="utf-8"?>
<formControlPr xmlns="http://schemas.microsoft.com/office/spreadsheetml/2009/9/main" objectType="Radio" checked="Checked" firstButton="1" fmlaLink="Tabelle!$B$10" lockText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Radio" firstButton="1" fmlaLink="Tabelle!$B$15" lockText="1" noThreeD="1"/>
</file>

<file path=xl/ctrlProps/ctrlProp24.xml><?xml version="1.0" encoding="utf-8"?>
<formControlPr xmlns="http://schemas.microsoft.com/office/spreadsheetml/2009/9/main" objectType="Radio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133350</xdr:rowOff>
        </xdr:from>
        <xdr:to>
          <xdr:col>7</xdr:col>
          <xdr:colOff>38100</xdr:colOff>
          <xdr:row>14</xdr:row>
          <xdr:rowOff>28575</xdr:rowOff>
        </xdr:to>
        <xdr:sp macro="" textlink="">
          <xdr:nvSpPr>
            <xdr:cNvPr id="1026" name="Scroll Bar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15</xdr:row>
          <xdr:rowOff>152400</xdr:rowOff>
        </xdr:from>
        <xdr:to>
          <xdr:col>7</xdr:col>
          <xdr:colOff>38100</xdr:colOff>
          <xdr:row>17</xdr:row>
          <xdr:rowOff>47625</xdr:rowOff>
        </xdr:to>
        <xdr:sp macro="" textlink="">
          <xdr:nvSpPr>
            <xdr:cNvPr id="1030" name="Scroll Ba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152400</xdr:rowOff>
        </xdr:from>
        <xdr:to>
          <xdr:col>7</xdr:col>
          <xdr:colOff>38100</xdr:colOff>
          <xdr:row>20</xdr:row>
          <xdr:rowOff>47625</xdr:rowOff>
        </xdr:to>
        <xdr:sp macro="" textlink="">
          <xdr:nvSpPr>
            <xdr:cNvPr id="1032" name="Scroll Bar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21</xdr:row>
          <xdr:rowOff>142875</xdr:rowOff>
        </xdr:from>
        <xdr:to>
          <xdr:col>7</xdr:col>
          <xdr:colOff>38100</xdr:colOff>
          <xdr:row>23</xdr:row>
          <xdr:rowOff>38100</xdr:rowOff>
        </xdr:to>
        <xdr:sp macro="" textlink="">
          <xdr:nvSpPr>
            <xdr:cNvPr id="1033" name="Scroll Ba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142875</xdr:rowOff>
        </xdr:from>
        <xdr:to>
          <xdr:col>7</xdr:col>
          <xdr:colOff>38100</xdr:colOff>
          <xdr:row>26</xdr:row>
          <xdr:rowOff>38100</xdr:rowOff>
        </xdr:to>
        <xdr:sp macro="" textlink="">
          <xdr:nvSpPr>
            <xdr:cNvPr id="1034" name="Scroll Bar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4</xdr:row>
          <xdr:rowOff>171450</xdr:rowOff>
        </xdr:from>
        <xdr:to>
          <xdr:col>13</xdr:col>
          <xdr:colOff>123825</xdr:colOff>
          <xdr:row>10</xdr:row>
          <xdr:rowOff>9525</xdr:rowOff>
        </xdr:to>
        <xdr:sp macro="" textlink="">
          <xdr:nvSpPr>
            <xdr:cNvPr id="1035" name="Group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Scegli la nota della 6^ corda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5</xdr:row>
          <xdr:rowOff>180975</xdr:rowOff>
        </xdr:from>
        <xdr:to>
          <xdr:col>2</xdr:col>
          <xdr:colOff>352425</xdr:colOff>
          <xdr:row>7</xdr:row>
          <xdr:rowOff>9525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5</xdr:row>
          <xdr:rowOff>180975</xdr:rowOff>
        </xdr:from>
        <xdr:to>
          <xdr:col>4</xdr:col>
          <xdr:colOff>276225</xdr:colOff>
          <xdr:row>7</xdr:row>
          <xdr:rowOff>9525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5</xdr:row>
          <xdr:rowOff>180975</xdr:rowOff>
        </xdr:from>
        <xdr:to>
          <xdr:col>6</xdr:col>
          <xdr:colOff>323850</xdr:colOff>
          <xdr:row>7</xdr:row>
          <xdr:rowOff>9525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5</xdr:row>
          <xdr:rowOff>180975</xdr:rowOff>
        </xdr:from>
        <xdr:to>
          <xdr:col>8</xdr:col>
          <xdr:colOff>352425</xdr:colOff>
          <xdr:row>7</xdr:row>
          <xdr:rowOff>9525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6</xdr:row>
          <xdr:rowOff>9525</xdr:rowOff>
        </xdr:from>
        <xdr:to>
          <xdr:col>10</xdr:col>
          <xdr:colOff>314325</xdr:colOff>
          <xdr:row>7</xdr:row>
          <xdr:rowOff>0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5</xdr:row>
          <xdr:rowOff>180975</xdr:rowOff>
        </xdr:from>
        <xdr:to>
          <xdr:col>12</xdr:col>
          <xdr:colOff>314325</xdr:colOff>
          <xdr:row>7</xdr:row>
          <xdr:rowOff>9525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7</xdr:row>
          <xdr:rowOff>180975</xdr:rowOff>
        </xdr:from>
        <xdr:to>
          <xdr:col>2</xdr:col>
          <xdr:colOff>314325</xdr:colOff>
          <xdr:row>9</xdr:row>
          <xdr:rowOff>9525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7</xdr:row>
          <xdr:rowOff>180975</xdr:rowOff>
        </xdr:from>
        <xdr:to>
          <xdr:col>4</xdr:col>
          <xdr:colOff>304800</xdr:colOff>
          <xdr:row>9</xdr:row>
          <xdr:rowOff>9525</xdr:rowOff>
        </xdr:to>
        <xdr:sp macro="" textlink="">
          <xdr:nvSpPr>
            <xdr:cNvPr id="1043" name="Option 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7</xdr:row>
          <xdr:rowOff>180975</xdr:rowOff>
        </xdr:from>
        <xdr:to>
          <xdr:col>6</xdr:col>
          <xdr:colOff>352425</xdr:colOff>
          <xdr:row>9</xdr:row>
          <xdr:rowOff>9525</xdr:rowOff>
        </xdr:to>
        <xdr:sp macro="" textlink="">
          <xdr:nvSpPr>
            <xdr:cNvPr id="1044" name="Option 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7</xdr:row>
          <xdr:rowOff>180975</xdr:rowOff>
        </xdr:from>
        <xdr:to>
          <xdr:col>8</xdr:col>
          <xdr:colOff>323850</xdr:colOff>
          <xdr:row>9</xdr:row>
          <xdr:rowOff>9525</xdr:rowOff>
        </xdr:to>
        <xdr:sp macro="" textlink="">
          <xdr:nvSpPr>
            <xdr:cNvPr id="1052" name="Option 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</xdr:row>
          <xdr:rowOff>180975</xdr:rowOff>
        </xdr:from>
        <xdr:to>
          <xdr:col>10</xdr:col>
          <xdr:colOff>352425</xdr:colOff>
          <xdr:row>9</xdr:row>
          <xdr:rowOff>9525</xdr:rowOff>
        </xdr:to>
        <xdr:sp macro="" textlink="">
          <xdr:nvSpPr>
            <xdr:cNvPr id="1053" name="Option 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66675</xdr:colOff>
          <xdr:row>7</xdr:row>
          <xdr:rowOff>180975</xdr:rowOff>
        </xdr:from>
        <xdr:to>
          <xdr:col>12</xdr:col>
          <xdr:colOff>295275</xdr:colOff>
          <xdr:row>9</xdr:row>
          <xdr:rowOff>9525</xdr:rowOff>
        </xdr:to>
        <xdr:sp macro="" textlink="">
          <xdr:nvSpPr>
            <xdr:cNvPr id="1054" name="Option 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</xdr:row>
          <xdr:rowOff>57150</xdr:rowOff>
        </xdr:from>
        <xdr:to>
          <xdr:col>4</xdr:col>
          <xdr:colOff>190500</xdr:colOff>
          <xdr:row>3</xdr:row>
          <xdr:rowOff>171450</xdr:rowOff>
        </xdr:to>
        <xdr:sp macro="" textlink="">
          <xdr:nvSpPr>
            <xdr:cNvPr id="1055" name="Group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Alterazioni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</xdr:row>
          <xdr:rowOff>9525</xdr:rowOff>
        </xdr:from>
        <xdr:to>
          <xdr:col>1</xdr:col>
          <xdr:colOff>438150</xdr:colOff>
          <xdr:row>3</xdr:row>
          <xdr:rowOff>47625</xdr:rowOff>
        </xdr:to>
        <xdr:sp macro="" textlink="">
          <xdr:nvSpPr>
            <xdr:cNvPr id="1056" name="Option 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#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2</xdr:row>
          <xdr:rowOff>9525</xdr:rowOff>
        </xdr:from>
        <xdr:to>
          <xdr:col>3</xdr:col>
          <xdr:colOff>409575</xdr:colOff>
          <xdr:row>3</xdr:row>
          <xdr:rowOff>47625</xdr:rowOff>
        </xdr:to>
        <xdr:sp macro="" textlink="">
          <xdr:nvSpPr>
            <xdr:cNvPr id="1057" name="Option Butto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1</xdr:row>
          <xdr:rowOff>57150</xdr:rowOff>
        </xdr:from>
        <xdr:to>
          <xdr:col>13</xdr:col>
          <xdr:colOff>133350</xdr:colOff>
          <xdr:row>3</xdr:row>
          <xdr:rowOff>171450</xdr:rowOff>
        </xdr:to>
        <xdr:sp macro="" textlink="">
          <xdr:nvSpPr>
            <xdr:cNvPr id="1058" name="Group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Notazione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447675</xdr:colOff>
          <xdr:row>2</xdr:row>
          <xdr:rowOff>9525</xdr:rowOff>
        </xdr:from>
        <xdr:to>
          <xdr:col>10</xdr:col>
          <xdr:colOff>285750</xdr:colOff>
          <xdr:row>3</xdr:row>
          <xdr:rowOff>38100</xdr:rowOff>
        </xdr:to>
        <xdr:sp macro="" textlink="">
          <xdr:nvSpPr>
            <xdr:cNvPr id="1059" name="Option 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447675</xdr:colOff>
          <xdr:row>2</xdr:row>
          <xdr:rowOff>9525</xdr:rowOff>
        </xdr:from>
        <xdr:to>
          <xdr:col>12</xdr:col>
          <xdr:colOff>285750</xdr:colOff>
          <xdr:row>3</xdr:row>
          <xdr:rowOff>38100</xdr:rowOff>
        </xdr:to>
        <xdr:sp macro="" textlink="">
          <xdr:nvSpPr>
            <xdr:cNvPr id="1060" name="Option Butto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it-IT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ITA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hyperlink" Target="http://jonimitchell.com/music/notation.cfm" TargetMode="External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/>
  <dimension ref="A1:AA46"/>
  <sheetViews>
    <sheetView showGridLines="0" tabSelected="1" zoomScaleNormal="100" workbookViewId="0">
      <selection sqref="A1:N1"/>
    </sheetView>
  </sheetViews>
  <sheetFormatPr defaultColWidth="0" defaultRowHeight="15" zeroHeight="1" x14ac:dyDescent="0.25"/>
  <cols>
    <col min="1" max="1" width="10.7109375" customWidth="1"/>
    <col min="2" max="13" width="7" customWidth="1"/>
    <col min="14" max="14" width="10.7109375" customWidth="1"/>
    <col min="15" max="27" width="5.7109375" hidden="1" customWidth="1"/>
    <col min="28" max="16384" width="9.140625" hidden="1"/>
  </cols>
  <sheetData>
    <row r="1" spans="1:21" ht="54" customHeight="1" x14ac:dyDescent="0.25">
      <c r="A1" s="38" t="s">
        <v>66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21" ht="15" customHeight="1" x14ac:dyDescent="0.25">
      <c r="A2" s="16"/>
      <c r="B2" s="16"/>
      <c r="C2" s="16"/>
      <c r="D2" s="16"/>
      <c r="E2" s="16"/>
      <c r="F2" s="16"/>
      <c r="G2" s="16"/>
    </row>
    <row r="3" spans="1:21" ht="15" customHeight="1" x14ac:dyDescent="0.25">
      <c r="A3" s="16"/>
      <c r="B3" s="16"/>
      <c r="C3" s="16"/>
      <c r="D3" s="16"/>
      <c r="E3" s="16"/>
      <c r="F3" s="16"/>
      <c r="G3" s="16"/>
      <c r="T3" s="17"/>
      <c r="U3" s="17"/>
    </row>
    <row r="4" spans="1:21" ht="15" customHeight="1" x14ac:dyDescent="0.25">
      <c r="A4" s="16"/>
      <c r="B4" s="16"/>
      <c r="C4" s="16"/>
      <c r="D4" s="16"/>
      <c r="E4" s="16"/>
      <c r="F4" s="16"/>
      <c r="G4" s="16"/>
      <c r="T4" s="17"/>
      <c r="U4" s="17"/>
    </row>
    <row r="5" spans="1:21" ht="15" customHeight="1" x14ac:dyDescent="0.25">
      <c r="A5" s="10"/>
      <c r="B5" s="10"/>
      <c r="C5" s="10"/>
      <c r="D5" s="10"/>
      <c r="E5" s="10"/>
      <c r="F5" s="10"/>
      <c r="G5" s="10"/>
      <c r="T5" s="17"/>
      <c r="U5" s="17"/>
    </row>
    <row r="6" spans="1:21" ht="15" customHeight="1" x14ac:dyDescent="0.3">
      <c r="A6" s="10"/>
      <c r="B6" s="18"/>
      <c r="C6" s="18"/>
      <c r="D6" s="18"/>
      <c r="E6" s="18"/>
      <c r="F6" s="18"/>
      <c r="G6" s="18"/>
      <c r="H6" s="19"/>
      <c r="I6" s="19"/>
      <c r="J6" s="19"/>
      <c r="K6" s="19"/>
      <c r="T6" s="17"/>
      <c r="U6" s="17"/>
    </row>
    <row r="7" spans="1:21" ht="15" customHeight="1" x14ac:dyDescent="0.3">
      <c r="A7" s="16"/>
      <c r="B7" s="23" t="str">
        <f>IF(Tabelle!$B$15=1,"C","DO")</f>
        <v>DO</v>
      </c>
      <c r="C7" s="21"/>
      <c r="D7" s="23" t="str">
        <f>IF(AND(Tabelle!$B$10=1,Tabelle!$B$15=1),"C#",IF(AND(Tabelle!$B$10=2,Tabelle!$B$15=1),"Db",IF(AND(Tabelle!$B$10=1,Tabelle!$B$15=2),"DO#","REb")))</f>
        <v>DO#</v>
      </c>
      <c r="E7" s="21"/>
      <c r="F7" s="23" t="str">
        <f>IF(Tabelle!$B$15=1,"D","RE")</f>
        <v>RE</v>
      </c>
      <c r="G7" s="21"/>
      <c r="H7" s="23" t="str">
        <f>IF(AND(Tabelle!$B$10=1,Tabelle!$B$15=1),"D#",IF(AND(Tabelle!$B$10=2,Tabelle!$B$15=1),"Eb",IF(AND(Tabelle!$B$10=1,Tabelle!$B$15=2),"RE#","MIb")))</f>
        <v>RE#</v>
      </c>
      <c r="I7" s="21"/>
      <c r="J7" s="23" t="str">
        <f>IF(Tabelle!$B$15=1,"E","MI")</f>
        <v>MI</v>
      </c>
      <c r="K7" s="21"/>
      <c r="L7" s="23" t="str">
        <f>IF(Tabelle!$B$15=1,"F","FA")</f>
        <v>FA</v>
      </c>
      <c r="M7" s="21"/>
      <c r="T7" s="17"/>
      <c r="U7" s="17"/>
    </row>
    <row r="8" spans="1:21" ht="15" customHeight="1" x14ac:dyDescent="0.3">
      <c r="A8" s="1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</row>
    <row r="9" spans="1:21" ht="15" customHeight="1" x14ac:dyDescent="0.3">
      <c r="A9" s="10"/>
      <c r="B9" s="23" t="str">
        <f>IF(AND(Tabelle!$B$10=1,Tabelle!$B$15=1),"F#",IF(AND(Tabelle!$B$10=2,Tabelle!$B$15=1),"Gb",IF(AND(Tabelle!$B$10=1,Tabelle!$B$15=2),"FA#","SOLb")))</f>
        <v>FA#</v>
      </c>
      <c r="C9" s="21"/>
      <c r="D9" s="23" t="str">
        <f>IF(Tabelle!$B$15=1,"G","SOL")</f>
        <v>SOL</v>
      </c>
      <c r="E9" s="21"/>
      <c r="F9" s="23" t="str">
        <f>IF(AND(Tabelle!$B$10=1,Tabelle!$B$15=1),"G#",IF(AND(Tabelle!$B$10=2,Tabelle!$B$15=1),"Ab",IF(AND(Tabelle!$B$10=1,Tabelle!$B$15=2),"SOL#","LAb")))</f>
        <v>SOL#</v>
      </c>
      <c r="G9" s="21"/>
      <c r="H9" s="23" t="str">
        <f>IF(Tabelle!$B$15=1,"A","LA")</f>
        <v>LA</v>
      </c>
      <c r="I9" s="21"/>
      <c r="J9" s="23" t="str">
        <f>IF(AND(Tabelle!$B$10=1,Tabelle!$B$15=1),"A#",IF(AND(Tabelle!$B$10=2,Tabelle!$B$15=1),"Bb",IF(AND(Tabelle!$B$10=1,Tabelle!$B$15=2),"LA#","SIb")))</f>
        <v>LA#</v>
      </c>
      <c r="K9" s="21"/>
      <c r="L9" s="23" t="str">
        <f>IF(Tabelle!$B$15=1,"B","SI")</f>
        <v>SI</v>
      </c>
      <c r="M9" s="21"/>
    </row>
    <row r="10" spans="1:21" x14ac:dyDescent="0.25">
      <c r="A10" s="1"/>
    </row>
    <row r="11" spans="1:21" x14ac:dyDescent="0.25">
      <c r="A11" s="1"/>
    </row>
    <row r="12" spans="1:21" x14ac:dyDescent="0.25">
      <c r="A12" s="1"/>
      <c r="J12" s="24" t="s">
        <v>12</v>
      </c>
      <c r="K12" s="24"/>
      <c r="M12" s="24" t="s">
        <v>13</v>
      </c>
    </row>
    <row r="13" spans="1:21" x14ac:dyDescent="0.25">
      <c r="A13" s="1"/>
      <c r="J13" s="9"/>
      <c r="K13" s="9"/>
      <c r="M13" s="9"/>
    </row>
    <row r="14" spans="1:21" ht="17.25" x14ac:dyDescent="0.25">
      <c r="A14" s="1" t="s">
        <v>14</v>
      </c>
      <c r="J14" s="12">
        <v>5</v>
      </c>
      <c r="K14" s="12"/>
      <c r="M14" s="12" t="str">
        <f>IF(AND(Tabelle!$B$10=1,Tabelle!$B$15=1),HLOOKUP(Tabelle!$B$20,Tabelle!$D$10:$O$23,J14+2,0),IF(AND(Tabelle!$B$10=2,Tabelle!$B$15=1),HLOOKUP(Tabelle!$B$20,Tabelle!$D$27:$O$40,J14+2,0),IF(AND(Tabelle!$B$10=1,Tabelle!$B$15=2),HLOOKUP(Tabelle!$B$20,Tabelle!$Q$10:$AB$23,J14+2,0),IF(AND(Tabelle!$B$10=2,Tabelle!$B$15=2),HLOOKUP(Tabelle!$B$20,Tabelle!$Q$27:$AB$40,J14+2,0)))))</f>
        <v>LA</v>
      </c>
      <c r="N14" s="25" t="str">
        <f>IF(J14=12,"8va","")</f>
        <v/>
      </c>
    </row>
    <row r="15" spans="1:21" x14ac:dyDescent="0.25">
      <c r="A15" s="1"/>
      <c r="J15" s="1"/>
      <c r="K15" s="1"/>
      <c r="M15" s="1"/>
    </row>
    <row r="16" spans="1:21" x14ac:dyDescent="0.25">
      <c r="A16" s="1"/>
      <c r="I16" s="2"/>
      <c r="J16" s="1"/>
      <c r="K16" s="1"/>
      <c r="M16" s="1"/>
    </row>
    <row r="17" spans="1:14" ht="17.25" x14ac:dyDescent="0.25">
      <c r="A17" s="1" t="s">
        <v>18</v>
      </c>
      <c r="J17" s="12">
        <v>5</v>
      </c>
      <c r="K17" s="12"/>
      <c r="M17" s="12" t="str">
        <f>IF(AND(Tabelle!$B$10=1,Tabelle!$B$15=1),HLOOKUP($M$14,Tabelle!$D$11:$O$23,J17+1,0),IF(AND(Tabelle!$B$10=2,Tabelle!$B$15=1),HLOOKUP($M$14,Tabelle!$D$28:$O$40,J17+1,0),IF(AND(Tabelle!$B$10=1,Tabelle!$B$15=2),HLOOKUP($M$14,Tabelle!$Q$11:$AB$23,J17+1,0),IF(AND(Tabelle!$B$10=2,Tabelle!$B$15=2),HLOOKUP($M$14,Tabelle!$Q$28:$AB$40,J17+1,0)))))</f>
        <v>RE</v>
      </c>
      <c r="N17" s="25" t="str">
        <f>IF(J17=12,"8va","")</f>
        <v/>
      </c>
    </row>
    <row r="18" spans="1:14" x14ac:dyDescent="0.25">
      <c r="A18" s="1"/>
      <c r="J18" s="1"/>
      <c r="K18" s="1"/>
      <c r="M18" s="1"/>
    </row>
    <row r="19" spans="1:14" x14ac:dyDescent="0.25">
      <c r="A19" s="1"/>
      <c r="J19" s="1"/>
      <c r="K19" s="1"/>
      <c r="M19" s="1"/>
    </row>
    <row r="20" spans="1:14" ht="17.25" x14ac:dyDescent="0.25">
      <c r="A20" s="1" t="s">
        <v>17</v>
      </c>
      <c r="J20" s="12">
        <v>5</v>
      </c>
      <c r="K20" s="12"/>
      <c r="M20" s="12" t="str">
        <f>IF(AND(Tabelle!$B$10=1,Tabelle!$B$15=1),HLOOKUP($M$17,Tabelle!$D$11:$O$23,J20+1,0),IF(AND(Tabelle!$B$10=2,Tabelle!$B$15=1),HLOOKUP($M$17,Tabelle!$D$28:$O$40,J20+1,0),IF(AND(Tabelle!$B$10=1,Tabelle!$B$15=2),HLOOKUP($M$17,Tabelle!$Q$11:$AB$23,J20+1,0),IF(AND(Tabelle!$B$10=2,Tabelle!$B$15=2),HLOOKUP($M$17,Tabelle!$Q$28:$AB$40,J20+1,0)))))</f>
        <v>SOL</v>
      </c>
      <c r="N20" s="25" t="str">
        <f>IF(J20=12,"8va","")</f>
        <v/>
      </c>
    </row>
    <row r="21" spans="1:14" x14ac:dyDescent="0.25">
      <c r="A21" s="1"/>
      <c r="J21" s="1"/>
      <c r="K21" s="1"/>
      <c r="M21" s="1"/>
    </row>
    <row r="22" spans="1:14" x14ac:dyDescent="0.25">
      <c r="A22" s="1"/>
      <c r="J22" s="1"/>
      <c r="K22" s="1"/>
      <c r="M22" s="1"/>
    </row>
    <row r="23" spans="1:14" ht="17.25" x14ac:dyDescent="0.25">
      <c r="A23" s="1" t="s">
        <v>16</v>
      </c>
      <c r="J23" s="12">
        <v>4</v>
      </c>
      <c r="K23" s="12"/>
      <c r="M23" s="12" t="str">
        <f>IF(AND(Tabelle!$B$10=1,Tabelle!$B$15=1),HLOOKUP($M$20,Tabelle!$D$11:$O$23,J23+1,0),IF(AND(Tabelle!$B$10=2,Tabelle!$B$15=1),HLOOKUP($M$20,Tabelle!$D$28:$O$40,J23+1,0),IF(AND(Tabelle!$B$10=1,Tabelle!$B$15=2),HLOOKUP($M$20,Tabelle!$Q$11:$AB$23,J23+1,0),IF(AND(Tabelle!$B$10=2,Tabelle!$B$15=2),HLOOKUP($M$20,Tabelle!$Q$28:$AB$40,J23+1,0)))))</f>
        <v>SI</v>
      </c>
      <c r="N23" s="25" t="str">
        <f>IF(J23=12,"8va","")</f>
        <v/>
      </c>
    </row>
    <row r="24" spans="1:14" x14ac:dyDescent="0.25">
      <c r="A24" s="1"/>
      <c r="J24" s="1"/>
      <c r="K24" s="1"/>
      <c r="M24" s="1"/>
    </row>
    <row r="25" spans="1:14" x14ac:dyDescent="0.25">
      <c r="A25" s="1"/>
      <c r="J25" s="1"/>
      <c r="K25" s="1"/>
      <c r="M25" s="1"/>
    </row>
    <row r="26" spans="1:14" ht="17.25" x14ac:dyDescent="0.25">
      <c r="A26" s="1" t="s">
        <v>15</v>
      </c>
      <c r="J26" s="12">
        <v>5</v>
      </c>
      <c r="K26" s="12"/>
      <c r="M26" s="12" t="str">
        <f>IF(AND(Tabelle!$B$10=1,Tabelle!$B$15=1),HLOOKUP($M$23,Tabelle!$D$11:$O$23,J26+1,0),IF(AND(Tabelle!$B$10=2,Tabelle!$B$15=1),HLOOKUP($M$23,Tabelle!$D$28:$O$40,J26+1,0),IF(AND(Tabelle!$B$10=1,Tabelle!$B$15=2),HLOOKUP($M$23,Tabelle!$Q$11:$AB$23,J26+1,0),IF(AND(Tabelle!$B$10=2,Tabelle!$B$15=2),HLOOKUP($M$23,Tabelle!$Q$28:$AB$40,J26+1,0)))))</f>
        <v>MI</v>
      </c>
      <c r="N26" s="25" t="str">
        <f>IF(J26=12,"8va","")</f>
        <v/>
      </c>
    </row>
    <row r="27" spans="1:14" x14ac:dyDescent="0.25">
      <c r="A27" s="1"/>
      <c r="J27" s="12"/>
      <c r="K27" s="12"/>
      <c r="M27" s="12"/>
    </row>
    <row r="28" spans="1:14" x14ac:dyDescent="0.25">
      <c r="A28" s="1"/>
      <c r="B28" s="31">
        <v>12</v>
      </c>
      <c r="C28" s="32">
        <v>11</v>
      </c>
      <c r="D28" s="32">
        <v>10</v>
      </c>
      <c r="E28" s="32">
        <v>9</v>
      </c>
      <c r="F28" s="32">
        <v>8</v>
      </c>
      <c r="G28" s="32">
        <v>7</v>
      </c>
      <c r="H28" s="32">
        <v>6</v>
      </c>
      <c r="I28" s="32">
        <v>5</v>
      </c>
      <c r="J28" s="32">
        <v>4</v>
      </c>
      <c r="K28" s="32">
        <v>3</v>
      </c>
      <c r="L28" s="32">
        <v>2</v>
      </c>
      <c r="M28" s="32">
        <v>1</v>
      </c>
      <c r="N28" s="30"/>
    </row>
    <row r="29" spans="1:14" x14ac:dyDescent="0.25">
      <c r="A29" s="1"/>
      <c r="B29" s="35" t="str">
        <f>IF(AND(Tabelle!$B$10=1,Tabelle!$B$15=1),HLOOKUP(C29,Tabelle!$D$11:$O$23,2,0),IF(AND(Tabelle!$B$10=2,Tabelle!$B$15=1),HLOOKUP(C29,Tabelle!$D$28:$O$40,2,0),IF(AND(Tabelle!$B$10=1,Tabelle!$B$15=2),HLOOKUP(C29,Tabelle!$Q$11:$AB$23,2,0),IF(AND(Tabelle!$B$10=2,Tabelle!$B$15=2),HLOOKUP(C29,Tabelle!$Q$28:$AB$40,2,0)))))</f>
        <v>MI</v>
      </c>
      <c r="C29" s="33" t="str">
        <f>IF(AND(Tabelle!$B$10=1,Tabelle!$B$15=1),HLOOKUP(D29,Tabelle!$D$11:$O$23,2,0),IF(AND(Tabelle!$B$10=2,Tabelle!$B$15=1),HLOOKUP(D29,Tabelle!$D$28:$O$40,2,0),IF(AND(Tabelle!$B$10=1,Tabelle!$B$15=2),HLOOKUP(D29,Tabelle!$Q$11:$AB$23,2,0),IF(AND(Tabelle!$B$10=2,Tabelle!$B$15=2),HLOOKUP(D29,Tabelle!$Q$28:$AB$40,2,0)))))</f>
        <v>RE#</v>
      </c>
      <c r="D29" s="33" t="str">
        <f>IF(AND(Tabelle!$B$10=1,Tabelle!$B$15=1),HLOOKUP(E29,Tabelle!$D$11:$O$23,2,0),IF(AND(Tabelle!$B$10=2,Tabelle!$B$15=1),HLOOKUP(E29,Tabelle!$D$28:$O$40,2,0),IF(AND(Tabelle!$B$10=1,Tabelle!$B$15=2),HLOOKUP(E29,Tabelle!$Q$11:$AB$23,2,0),IF(AND(Tabelle!$B$10=2,Tabelle!$B$15=2),HLOOKUP(E29,Tabelle!$Q$28:$AB$40,2,0)))))</f>
        <v>RE</v>
      </c>
      <c r="E29" s="33" t="str">
        <f>IF(AND(Tabelle!$B$10=1,Tabelle!$B$15=1),HLOOKUP(F29,Tabelle!$D$11:$O$23,2,0),IF(AND(Tabelle!$B$10=2,Tabelle!$B$15=1),HLOOKUP(F29,Tabelle!$D$28:$O$40,2,0),IF(AND(Tabelle!$B$10=1,Tabelle!$B$15=2),HLOOKUP(F29,Tabelle!$Q$11:$AB$23,2,0),IF(AND(Tabelle!$B$10=2,Tabelle!$B$15=2),HLOOKUP(F29,Tabelle!$Q$28:$AB$40,2,0)))))</f>
        <v>DO#</v>
      </c>
      <c r="F29" s="33" t="str">
        <f>IF(AND(Tabelle!$B$10=1,Tabelle!$B$15=1),HLOOKUP(G29,Tabelle!$D$11:$O$23,2,0),IF(AND(Tabelle!$B$10=2,Tabelle!$B$15=1),HLOOKUP(G29,Tabelle!$D$28:$O$40,2,0),IF(AND(Tabelle!$B$10=1,Tabelle!$B$15=2),HLOOKUP(G29,Tabelle!$Q$11:$AB$23,2,0),IF(AND(Tabelle!$B$10=2,Tabelle!$B$15=2),HLOOKUP(G29,Tabelle!$Q$28:$AB$40,2,0)))))</f>
        <v>DO</v>
      </c>
      <c r="G29" s="33" t="str">
        <f>IF(AND(Tabelle!$B$10=1,Tabelle!$B$15=1),HLOOKUP(H29,Tabelle!$D$11:$O$23,2,0),IF(AND(Tabelle!$B$10=2,Tabelle!$B$15=1),HLOOKUP(H29,Tabelle!$D$28:$O$40,2,0),IF(AND(Tabelle!$B$10=1,Tabelle!$B$15=2),HLOOKUP(H29,Tabelle!$Q$11:$AB$23,2,0),IF(AND(Tabelle!$B$10=2,Tabelle!$B$15=2),HLOOKUP(H29,Tabelle!$Q$28:$AB$40,2,0)))))</f>
        <v>SI</v>
      </c>
      <c r="H29" s="34" t="str">
        <f>IF(AND(Tabelle!$B$10=1,Tabelle!$B$15=1),HLOOKUP(I29,Tabelle!$D$11:$O$23,2,0),IF(AND(Tabelle!$B$10=2,Tabelle!$B$15=1),HLOOKUP(I29,Tabelle!$D$28:$O$40,2,0),IF(AND(Tabelle!$B$10=1,Tabelle!$B$15=2),HLOOKUP(I29,Tabelle!$Q$11:$AB$23,2,0),IF(AND(Tabelle!$B$10=2,Tabelle!$B$15=2),HLOOKUP(I29,Tabelle!$Q$28:$AB$40,2,0)))))</f>
        <v>LA#</v>
      </c>
      <c r="I29" s="34" t="str">
        <f>IF(AND(Tabelle!$B$10=1,Tabelle!$B$15=1),HLOOKUP(J29,Tabelle!$D$11:$O$23,2,0),IF(AND(Tabelle!$B$10=2,Tabelle!$B$15=1),HLOOKUP(J29,Tabelle!$D$28:$O$40,2,0),IF(AND(Tabelle!$B$10=1,Tabelle!$B$15=2),HLOOKUP(J29,Tabelle!$Q$11:$AB$23,2,0),IF(AND(Tabelle!$B$10=2,Tabelle!$B$15=2),HLOOKUP(J29,Tabelle!$Q$28:$AB$40,2,0)))))</f>
        <v>LA</v>
      </c>
      <c r="J29" s="34" t="str">
        <f>IF(AND(Tabelle!$B$10=1,Tabelle!$B$15=1),HLOOKUP(K29,Tabelle!$D$11:$O$23,2,0),IF(AND(Tabelle!$B$10=2,Tabelle!$B$15=1),HLOOKUP(K29,Tabelle!$D$28:$O$40,2,0),IF(AND(Tabelle!$B$10=1,Tabelle!$B$15=2),HLOOKUP(K29,Tabelle!$Q$11:$AB$23,2,0),IF(AND(Tabelle!$B$10=2,Tabelle!$B$15=2),HLOOKUP(K29,Tabelle!$Q$28:$AB$40,2,0)))))</f>
        <v>SOL#</v>
      </c>
      <c r="K29" s="34" t="str">
        <f>IF(AND(Tabelle!$B$10=1,Tabelle!$B$15=1),HLOOKUP(L29,Tabelle!$D$11:$O$23,2,0),IF(AND(Tabelle!$B$10=2,Tabelle!$B$15=1),HLOOKUP(L29,Tabelle!$D$28:$O$40,2,0),IF(AND(Tabelle!$B$10=1,Tabelle!$B$15=2),HLOOKUP(L29,Tabelle!$Q$11:$AB$23,2,0),IF(AND(Tabelle!$B$10=2,Tabelle!$B$15=2),HLOOKUP(L29,Tabelle!$Q$28:$AB$40,2,0)))))</f>
        <v>SOL</v>
      </c>
      <c r="L29" s="34" t="str">
        <f>IF(AND(Tabelle!$B$10=1,Tabelle!$B$15=1),HLOOKUP(M29,Tabelle!$D$11:$O$23,2,0),IF(AND(Tabelle!$B$10=2,Tabelle!$B$15=1),HLOOKUP(M29,Tabelle!$D$28:$O$40,2,0),IF(AND(Tabelle!$B$10=1,Tabelle!$B$15=2),HLOOKUP(M29,Tabelle!$Q$11:$AB$23,2,0),IF(AND(Tabelle!$B$10=2,Tabelle!$B$15=2),HLOOKUP(M29,Tabelle!$Q$28:$AB$40,2,0)))))</f>
        <v>FA#</v>
      </c>
      <c r="M29" s="36" t="str">
        <f>IF(AND(Tabelle!$B$10=1,Tabelle!$B$15=1),HLOOKUP(N29,Tabelle!$D$11:$O$23,2,0),IF(AND(Tabelle!$B$10=2,Tabelle!$B$15=1),HLOOKUP(N29,Tabelle!$D$28:$O$40,2,0),IF(AND(Tabelle!$B$10=1,Tabelle!$B$15=2),HLOOKUP(N29,Tabelle!$Q$11:$AB$23,2,0),IF(AND(Tabelle!$B$10=2,Tabelle!$B$15=2),HLOOKUP(N29,Tabelle!$Q$28:$AB$40,2,0)))))</f>
        <v>FA</v>
      </c>
      <c r="N29" s="37" t="str">
        <f>IF(AND(Tabelle!$B$10=1,Tabelle!$B$15=1),HLOOKUP(Tabelle!$B$20,Tabelle!$D$10:$O$23,2,0),IF(AND(Tabelle!$B$10=2,Tabelle!$B$15=1),HLOOKUP(Tabelle!$B$20,Tabelle!$D$27:$O$40,2,0),IF(AND(Tabelle!$B$10=1,Tabelle!$B$15=2),HLOOKUP(Tabelle!$B$20,Tabelle!$Q$10:$AB$23,2,0),IF(AND(Tabelle!$B$10=2,Tabelle!$B$15=2),HLOOKUP(Tabelle!$B$20,Tabelle!$Q$27:$AB$40,2,0)))))</f>
        <v>MI</v>
      </c>
    </row>
    <row r="30" spans="1:14" x14ac:dyDescent="0.25">
      <c r="A30" s="1"/>
      <c r="B30" s="35" t="str">
        <f>IF(AND(Tabelle!$B$10=1,Tabelle!$B$15=1),HLOOKUP(C30,Tabelle!$D$11:$O$23,2,0),IF(AND(Tabelle!$B$10=2,Tabelle!$B$15=1),HLOOKUP(C30,Tabelle!$D$28:$O$40,2,0),IF(AND(Tabelle!$B$10=1,Tabelle!$B$15=2),HLOOKUP(C30,Tabelle!$Q$11:$AB$23,2,0),IF(AND(Tabelle!$B$10=2,Tabelle!$B$15=2),HLOOKUP(C30,Tabelle!$Q$28:$AB$40,2,0)))))</f>
        <v>LA</v>
      </c>
      <c r="C30" s="33" t="str">
        <f>IF(AND(Tabelle!$B$10=1,Tabelle!$B$15=1),HLOOKUP(D30,Tabelle!$D$11:$O$23,2,0),IF(AND(Tabelle!$B$10=2,Tabelle!$B$15=1),HLOOKUP(D30,Tabelle!$D$28:$O$40,2,0),IF(AND(Tabelle!$B$10=1,Tabelle!$B$15=2),HLOOKUP(D30,Tabelle!$Q$11:$AB$23,2,0),IF(AND(Tabelle!$B$10=2,Tabelle!$B$15=2),HLOOKUP(D30,Tabelle!$Q$28:$AB$40,2,0)))))</f>
        <v>SOL#</v>
      </c>
      <c r="D30" s="33" t="str">
        <f>IF(AND(Tabelle!$B$10=1,Tabelle!$B$15=1),HLOOKUP(E30,Tabelle!$D$11:$O$23,2,0),IF(AND(Tabelle!$B$10=2,Tabelle!$B$15=1),HLOOKUP(E30,Tabelle!$D$28:$O$40,2,0),IF(AND(Tabelle!$B$10=1,Tabelle!$B$15=2),HLOOKUP(E30,Tabelle!$Q$11:$AB$23,2,0),IF(AND(Tabelle!$B$10=2,Tabelle!$B$15=2),HLOOKUP(E30,Tabelle!$Q$28:$AB$40,2,0)))))</f>
        <v>SOL</v>
      </c>
      <c r="E30" s="33" t="str">
        <f>IF(AND(Tabelle!$B$10=1,Tabelle!$B$15=1),HLOOKUP(F30,Tabelle!$D$11:$O$23,2,0),IF(AND(Tabelle!$B$10=2,Tabelle!$B$15=1),HLOOKUP(F30,Tabelle!$D$28:$O$40,2,0),IF(AND(Tabelle!$B$10=1,Tabelle!$B$15=2),HLOOKUP(F30,Tabelle!$Q$11:$AB$23,2,0),IF(AND(Tabelle!$B$10=2,Tabelle!$B$15=2),HLOOKUP(F30,Tabelle!$Q$28:$AB$40,2,0)))))</f>
        <v>FA#</v>
      </c>
      <c r="F30" s="33" t="str">
        <f>IF(AND(Tabelle!$B$10=1,Tabelle!$B$15=1),HLOOKUP(G30,Tabelle!$D$11:$O$23,2,0),IF(AND(Tabelle!$B$10=2,Tabelle!$B$15=1),HLOOKUP(G30,Tabelle!$D$28:$O$40,2,0),IF(AND(Tabelle!$B$10=1,Tabelle!$B$15=2),HLOOKUP(G30,Tabelle!$Q$11:$AB$23,2,0),IF(AND(Tabelle!$B$10=2,Tabelle!$B$15=2),HLOOKUP(G30,Tabelle!$Q$28:$AB$40,2,0)))))</f>
        <v>FA</v>
      </c>
      <c r="G30" s="33" t="str">
        <f>IF(AND(Tabelle!$B$10=1,Tabelle!$B$15=1),HLOOKUP(H30,Tabelle!$D$11:$O$23,2,0),IF(AND(Tabelle!$B$10=2,Tabelle!$B$15=1),HLOOKUP(H30,Tabelle!$D$28:$O$40,2,0),IF(AND(Tabelle!$B$10=1,Tabelle!$B$15=2),HLOOKUP(H30,Tabelle!$Q$11:$AB$23,2,0),IF(AND(Tabelle!$B$10=2,Tabelle!$B$15=2),HLOOKUP(H30,Tabelle!$Q$28:$AB$40,2,0)))))</f>
        <v>MI</v>
      </c>
      <c r="H30" s="34" t="str">
        <f>IF(AND(Tabelle!$B$10=1,Tabelle!$B$15=1),HLOOKUP(I30,Tabelle!$D$11:$O$23,2,0),IF(AND(Tabelle!$B$10=2,Tabelle!$B$15=1),HLOOKUP(I30,Tabelle!$D$28:$O$40,2,0),IF(AND(Tabelle!$B$10=1,Tabelle!$B$15=2),HLOOKUP(I30,Tabelle!$Q$11:$AB$23,2,0),IF(AND(Tabelle!$B$10=2,Tabelle!$B$15=2),HLOOKUP(I30,Tabelle!$Q$28:$AB$40,2,0)))))</f>
        <v>RE#</v>
      </c>
      <c r="I30" s="34" t="str">
        <f>IF(AND(Tabelle!$B$10=1,Tabelle!$B$15=1),HLOOKUP(J30,Tabelle!$D$11:$O$23,2,0),IF(AND(Tabelle!$B$10=2,Tabelle!$B$15=1),HLOOKUP(J30,Tabelle!$D$28:$O$40,2,0),IF(AND(Tabelle!$B$10=1,Tabelle!$B$15=2),HLOOKUP(J30,Tabelle!$Q$11:$AB$23,2,0),IF(AND(Tabelle!$B$10=2,Tabelle!$B$15=2),HLOOKUP(J30,Tabelle!$Q$28:$AB$40,2,0)))))</f>
        <v>RE</v>
      </c>
      <c r="J30" s="34" t="str">
        <f>IF(AND(Tabelle!$B$10=1,Tabelle!$B$15=1),HLOOKUP(K30,Tabelle!$D$11:$O$23,2,0),IF(AND(Tabelle!$B$10=2,Tabelle!$B$15=1),HLOOKUP(K30,Tabelle!$D$28:$O$40,2,0),IF(AND(Tabelle!$B$10=1,Tabelle!$B$15=2),HLOOKUP(K30,Tabelle!$Q$11:$AB$23,2,0),IF(AND(Tabelle!$B$10=2,Tabelle!$B$15=2),HLOOKUP(K30,Tabelle!$Q$28:$AB$40,2,0)))))</f>
        <v>DO#</v>
      </c>
      <c r="K30" s="34" t="str">
        <f>IF(AND(Tabelle!$B$10=1,Tabelle!$B$15=1),HLOOKUP(L30,Tabelle!$D$11:$O$23,2,0),IF(AND(Tabelle!$B$10=2,Tabelle!$B$15=1),HLOOKUP(L30,Tabelle!$D$28:$O$40,2,0),IF(AND(Tabelle!$B$10=1,Tabelle!$B$15=2),HLOOKUP(L30,Tabelle!$Q$11:$AB$23,2,0),IF(AND(Tabelle!$B$10=2,Tabelle!$B$15=2),HLOOKUP(L30,Tabelle!$Q$28:$AB$40,2,0)))))</f>
        <v>DO</v>
      </c>
      <c r="L30" s="34" t="str">
        <f>IF(AND(Tabelle!$B$10=1,Tabelle!$B$15=1),HLOOKUP(M30,Tabelle!$D$11:$O$23,2,0),IF(AND(Tabelle!$B$10=2,Tabelle!$B$15=1),HLOOKUP(M30,Tabelle!$D$28:$O$40,2,0),IF(AND(Tabelle!$B$10=1,Tabelle!$B$15=2),HLOOKUP(M30,Tabelle!$Q$11:$AB$23,2,0),IF(AND(Tabelle!$B$10=2,Tabelle!$B$15=2),HLOOKUP(M30,Tabelle!$Q$28:$AB$40,2,0)))))</f>
        <v>SI</v>
      </c>
      <c r="M30" s="36" t="str">
        <f>IF(AND(Tabelle!$B$10=1,Tabelle!$B$15=1),HLOOKUP(N30,Tabelle!$D$11:$O$23,2,0),IF(AND(Tabelle!$B$10=2,Tabelle!$B$15=1),HLOOKUP(N30,Tabelle!$D$28:$O$40,2,0),IF(AND(Tabelle!$B$10=1,Tabelle!$B$15=2),HLOOKUP(N30,Tabelle!$Q$11:$AB$23,2,0),IF(AND(Tabelle!$B$10=2,Tabelle!$B$15=2),HLOOKUP(N30,Tabelle!$Q$28:$AB$40,2,0)))))</f>
        <v>LA#</v>
      </c>
      <c r="N30" s="37" t="str">
        <f>+M14</f>
        <v>LA</v>
      </c>
    </row>
    <row r="31" spans="1:14" x14ac:dyDescent="0.25">
      <c r="A31" s="1"/>
      <c r="B31" s="35" t="str">
        <f>IF(AND(Tabelle!$B$10=1,Tabelle!$B$15=1),HLOOKUP(C31,Tabelle!$D$11:$O$23,2,0),IF(AND(Tabelle!$B$10=2,Tabelle!$B$15=1),HLOOKUP(C31,Tabelle!$D$28:$O$40,2,0),IF(AND(Tabelle!$B$10=1,Tabelle!$B$15=2),HLOOKUP(C31,Tabelle!$Q$11:$AB$23,2,0),IF(AND(Tabelle!$B$10=2,Tabelle!$B$15=2),HLOOKUP(C31,Tabelle!$Q$28:$AB$40,2,0)))))</f>
        <v>RE</v>
      </c>
      <c r="C31" s="33" t="str">
        <f>IF(AND(Tabelle!$B$10=1,Tabelle!$B$15=1),HLOOKUP(D31,Tabelle!$D$11:$O$23,2,0),IF(AND(Tabelle!$B$10=2,Tabelle!$B$15=1),HLOOKUP(D31,Tabelle!$D$28:$O$40,2,0),IF(AND(Tabelle!$B$10=1,Tabelle!$B$15=2),HLOOKUP(D31,Tabelle!$Q$11:$AB$23,2,0),IF(AND(Tabelle!$B$10=2,Tabelle!$B$15=2),HLOOKUP(D31,Tabelle!$Q$28:$AB$40,2,0)))))</f>
        <v>DO#</v>
      </c>
      <c r="D31" s="33" t="str">
        <f>IF(AND(Tabelle!$B$10=1,Tabelle!$B$15=1),HLOOKUP(E31,Tabelle!$D$11:$O$23,2,0),IF(AND(Tabelle!$B$10=2,Tabelle!$B$15=1),HLOOKUP(E31,Tabelle!$D$28:$O$40,2,0),IF(AND(Tabelle!$B$10=1,Tabelle!$B$15=2),HLOOKUP(E31,Tabelle!$Q$11:$AB$23,2,0),IF(AND(Tabelle!$B$10=2,Tabelle!$B$15=2),HLOOKUP(E31,Tabelle!$Q$28:$AB$40,2,0)))))</f>
        <v>DO</v>
      </c>
      <c r="E31" s="33" t="str">
        <f>IF(AND(Tabelle!$B$10=1,Tabelle!$B$15=1),HLOOKUP(F31,Tabelle!$D$11:$O$23,2,0),IF(AND(Tabelle!$B$10=2,Tabelle!$B$15=1),HLOOKUP(F31,Tabelle!$D$28:$O$40,2,0),IF(AND(Tabelle!$B$10=1,Tabelle!$B$15=2),HLOOKUP(F31,Tabelle!$Q$11:$AB$23,2,0),IF(AND(Tabelle!$B$10=2,Tabelle!$B$15=2),HLOOKUP(F31,Tabelle!$Q$28:$AB$40,2,0)))))</f>
        <v>SI</v>
      </c>
      <c r="F31" s="33" t="str">
        <f>IF(AND(Tabelle!$B$10=1,Tabelle!$B$15=1),HLOOKUP(G31,Tabelle!$D$11:$O$23,2,0),IF(AND(Tabelle!$B$10=2,Tabelle!$B$15=1),HLOOKUP(G31,Tabelle!$D$28:$O$40,2,0),IF(AND(Tabelle!$B$10=1,Tabelle!$B$15=2),HLOOKUP(G31,Tabelle!$Q$11:$AB$23,2,0),IF(AND(Tabelle!$B$10=2,Tabelle!$B$15=2),HLOOKUP(G31,Tabelle!$Q$28:$AB$40,2,0)))))</f>
        <v>LA#</v>
      </c>
      <c r="G31" s="33" t="str">
        <f>IF(AND(Tabelle!$B$10=1,Tabelle!$B$15=1),HLOOKUP(H31,Tabelle!$D$11:$O$23,2,0),IF(AND(Tabelle!$B$10=2,Tabelle!$B$15=1),HLOOKUP(H31,Tabelle!$D$28:$O$40,2,0),IF(AND(Tabelle!$B$10=1,Tabelle!$B$15=2),HLOOKUP(H31,Tabelle!$Q$11:$AB$23,2,0),IF(AND(Tabelle!$B$10=2,Tabelle!$B$15=2),HLOOKUP(H31,Tabelle!$Q$28:$AB$40,2,0)))))</f>
        <v>LA</v>
      </c>
      <c r="H31" s="34" t="str">
        <f>IF(AND(Tabelle!$B$10=1,Tabelle!$B$15=1),HLOOKUP(I31,Tabelle!$D$11:$O$23,2,0),IF(AND(Tabelle!$B$10=2,Tabelle!$B$15=1),HLOOKUP(I31,Tabelle!$D$28:$O$40,2,0),IF(AND(Tabelle!$B$10=1,Tabelle!$B$15=2),HLOOKUP(I31,Tabelle!$Q$11:$AB$23,2,0),IF(AND(Tabelle!$B$10=2,Tabelle!$B$15=2),HLOOKUP(I31,Tabelle!$Q$28:$AB$40,2,0)))))</f>
        <v>SOL#</v>
      </c>
      <c r="I31" s="34" t="str">
        <f>IF(AND(Tabelle!$B$10=1,Tabelle!$B$15=1),HLOOKUP(J31,Tabelle!$D$11:$O$23,2,0),IF(AND(Tabelle!$B$10=2,Tabelle!$B$15=1),HLOOKUP(J31,Tabelle!$D$28:$O$40,2,0),IF(AND(Tabelle!$B$10=1,Tabelle!$B$15=2),HLOOKUP(J31,Tabelle!$Q$11:$AB$23,2,0),IF(AND(Tabelle!$B$10=2,Tabelle!$B$15=2),HLOOKUP(J31,Tabelle!$Q$28:$AB$40,2,0)))))</f>
        <v>SOL</v>
      </c>
      <c r="J31" s="34" t="str">
        <f>IF(AND(Tabelle!$B$10=1,Tabelle!$B$15=1),HLOOKUP(K31,Tabelle!$D$11:$O$23,2,0),IF(AND(Tabelle!$B$10=2,Tabelle!$B$15=1),HLOOKUP(K31,Tabelle!$D$28:$O$40,2,0),IF(AND(Tabelle!$B$10=1,Tabelle!$B$15=2),HLOOKUP(K31,Tabelle!$Q$11:$AB$23,2,0),IF(AND(Tabelle!$B$10=2,Tabelle!$B$15=2),HLOOKUP(K31,Tabelle!$Q$28:$AB$40,2,0)))))</f>
        <v>FA#</v>
      </c>
      <c r="K31" s="34" t="str">
        <f>IF(AND(Tabelle!$B$10=1,Tabelle!$B$15=1),HLOOKUP(L31,Tabelle!$D$11:$O$23,2,0),IF(AND(Tabelle!$B$10=2,Tabelle!$B$15=1),HLOOKUP(L31,Tabelle!$D$28:$O$40,2,0),IF(AND(Tabelle!$B$10=1,Tabelle!$B$15=2),HLOOKUP(L31,Tabelle!$Q$11:$AB$23,2,0),IF(AND(Tabelle!$B$10=2,Tabelle!$B$15=2),HLOOKUP(L31,Tabelle!$Q$28:$AB$40,2,0)))))</f>
        <v>FA</v>
      </c>
      <c r="L31" s="34" t="str">
        <f>IF(AND(Tabelle!$B$10=1,Tabelle!$B$15=1),HLOOKUP(M31,Tabelle!$D$11:$O$23,2,0),IF(AND(Tabelle!$B$10=2,Tabelle!$B$15=1),HLOOKUP(M31,Tabelle!$D$28:$O$40,2,0),IF(AND(Tabelle!$B$10=1,Tabelle!$B$15=2),HLOOKUP(M31,Tabelle!$Q$11:$AB$23,2,0),IF(AND(Tabelle!$B$10=2,Tabelle!$B$15=2),HLOOKUP(M31,Tabelle!$Q$28:$AB$40,2,0)))))</f>
        <v>MI</v>
      </c>
      <c r="M31" s="36" t="str">
        <f>IF(AND(Tabelle!$B$10=1,Tabelle!$B$15=1),HLOOKUP(N31,Tabelle!$D$11:$O$23,2,0),IF(AND(Tabelle!$B$10=2,Tabelle!$B$15=1),HLOOKUP(N31,Tabelle!$D$28:$O$40,2,0),IF(AND(Tabelle!$B$10=1,Tabelle!$B$15=2),HLOOKUP(N31,Tabelle!$Q$11:$AB$23,2,0),IF(AND(Tabelle!$B$10=2,Tabelle!$B$15=2),HLOOKUP(N31,Tabelle!$Q$28:$AB$40,2,0)))))</f>
        <v>RE#</v>
      </c>
      <c r="N31" s="37" t="str">
        <f>+M17</f>
        <v>RE</v>
      </c>
    </row>
    <row r="32" spans="1:14" x14ac:dyDescent="0.25">
      <c r="A32" s="1"/>
      <c r="B32" s="35" t="str">
        <f>IF(AND(Tabelle!$B$10=1,Tabelle!$B$15=1),HLOOKUP(C32,Tabelle!$D$11:$O$23,2,0),IF(AND(Tabelle!$B$10=2,Tabelle!$B$15=1),HLOOKUP(C32,Tabelle!$D$28:$O$40,2,0),IF(AND(Tabelle!$B$10=1,Tabelle!$B$15=2),HLOOKUP(C32,Tabelle!$Q$11:$AB$23,2,0),IF(AND(Tabelle!$B$10=2,Tabelle!$B$15=2),HLOOKUP(C32,Tabelle!$Q$28:$AB$40,2,0)))))</f>
        <v>SOL</v>
      </c>
      <c r="C32" s="33" t="str">
        <f>IF(AND(Tabelle!$B$10=1,Tabelle!$B$15=1),HLOOKUP(D32,Tabelle!$D$11:$O$23,2,0),IF(AND(Tabelle!$B$10=2,Tabelle!$B$15=1),HLOOKUP(D32,Tabelle!$D$28:$O$40,2,0),IF(AND(Tabelle!$B$10=1,Tabelle!$B$15=2),HLOOKUP(D32,Tabelle!$Q$11:$AB$23,2,0),IF(AND(Tabelle!$B$10=2,Tabelle!$B$15=2),HLOOKUP(D32,Tabelle!$Q$28:$AB$40,2,0)))))</f>
        <v>FA#</v>
      </c>
      <c r="D32" s="33" t="str">
        <f>IF(AND(Tabelle!$B$10=1,Tabelle!$B$15=1),HLOOKUP(E32,Tabelle!$D$11:$O$23,2,0),IF(AND(Tabelle!$B$10=2,Tabelle!$B$15=1),HLOOKUP(E32,Tabelle!$D$28:$O$40,2,0),IF(AND(Tabelle!$B$10=1,Tabelle!$B$15=2),HLOOKUP(E32,Tabelle!$Q$11:$AB$23,2,0),IF(AND(Tabelle!$B$10=2,Tabelle!$B$15=2),HLOOKUP(E32,Tabelle!$Q$28:$AB$40,2,0)))))</f>
        <v>FA</v>
      </c>
      <c r="E32" s="33" t="str">
        <f>IF(AND(Tabelle!$B$10=1,Tabelle!$B$15=1),HLOOKUP(F32,Tabelle!$D$11:$O$23,2,0),IF(AND(Tabelle!$B$10=2,Tabelle!$B$15=1),HLOOKUP(F32,Tabelle!$D$28:$O$40,2,0),IF(AND(Tabelle!$B$10=1,Tabelle!$B$15=2),HLOOKUP(F32,Tabelle!$Q$11:$AB$23,2,0),IF(AND(Tabelle!$B$10=2,Tabelle!$B$15=2),HLOOKUP(F32,Tabelle!$Q$28:$AB$40,2,0)))))</f>
        <v>MI</v>
      </c>
      <c r="F32" s="33" t="str">
        <f>IF(AND(Tabelle!$B$10=1,Tabelle!$B$15=1),HLOOKUP(G32,Tabelle!$D$11:$O$23,2,0),IF(AND(Tabelle!$B$10=2,Tabelle!$B$15=1),HLOOKUP(G32,Tabelle!$D$28:$O$40,2,0),IF(AND(Tabelle!$B$10=1,Tabelle!$B$15=2),HLOOKUP(G32,Tabelle!$Q$11:$AB$23,2,0),IF(AND(Tabelle!$B$10=2,Tabelle!$B$15=2),HLOOKUP(G32,Tabelle!$Q$28:$AB$40,2,0)))))</f>
        <v>RE#</v>
      </c>
      <c r="G32" s="33" t="str">
        <f>IF(AND(Tabelle!$B$10=1,Tabelle!$B$15=1),HLOOKUP(H32,Tabelle!$D$11:$O$23,2,0),IF(AND(Tabelle!$B$10=2,Tabelle!$B$15=1),HLOOKUP(H32,Tabelle!$D$28:$O$40,2,0),IF(AND(Tabelle!$B$10=1,Tabelle!$B$15=2),HLOOKUP(H32,Tabelle!$Q$11:$AB$23,2,0),IF(AND(Tabelle!$B$10=2,Tabelle!$B$15=2),HLOOKUP(H32,Tabelle!$Q$28:$AB$40,2,0)))))</f>
        <v>RE</v>
      </c>
      <c r="H32" s="34" t="str">
        <f>IF(AND(Tabelle!$B$10=1,Tabelle!$B$15=1),HLOOKUP(I32,Tabelle!$D$11:$O$23,2,0),IF(AND(Tabelle!$B$10=2,Tabelle!$B$15=1),HLOOKUP(I32,Tabelle!$D$28:$O$40,2,0),IF(AND(Tabelle!$B$10=1,Tabelle!$B$15=2),HLOOKUP(I32,Tabelle!$Q$11:$AB$23,2,0),IF(AND(Tabelle!$B$10=2,Tabelle!$B$15=2),HLOOKUP(I32,Tabelle!$Q$28:$AB$40,2,0)))))</f>
        <v>DO#</v>
      </c>
      <c r="I32" s="34" t="str">
        <f>IF(AND(Tabelle!$B$10=1,Tabelle!$B$15=1),HLOOKUP(J32,Tabelle!$D$11:$O$23,2,0),IF(AND(Tabelle!$B$10=2,Tabelle!$B$15=1),HLOOKUP(J32,Tabelle!$D$28:$O$40,2,0),IF(AND(Tabelle!$B$10=1,Tabelle!$B$15=2),HLOOKUP(J32,Tabelle!$Q$11:$AB$23,2,0),IF(AND(Tabelle!$B$10=2,Tabelle!$B$15=2),HLOOKUP(J32,Tabelle!$Q$28:$AB$40,2,0)))))</f>
        <v>DO</v>
      </c>
      <c r="J32" s="34" t="str">
        <f>IF(AND(Tabelle!$B$10=1,Tabelle!$B$15=1),HLOOKUP(K32,Tabelle!$D$11:$O$23,2,0),IF(AND(Tabelle!$B$10=2,Tabelle!$B$15=1),HLOOKUP(K32,Tabelle!$D$28:$O$40,2,0),IF(AND(Tabelle!$B$10=1,Tabelle!$B$15=2),HLOOKUP(K32,Tabelle!$Q$11:$AB$23,2,0),IF(AND(Tabelle!$B$10=2,Tabelle!$B$15=2),HLOOKUP(K32,Tabelle!$Q$28:$AB$40,2,0)))))</f>
        <v>SI</v>
      </c>
      <c r="K32" s="34" t="str">
        <f>IF(AND(Tabelle!$B$10=1,Tabelle!$B$15=1),HLOOKUP(L32,Tabelle!$D$11:$O$23,2,0),IF(AND(Tabelle!$B$10=2,Tabelle!$B$15=1),HLOOKUP(L32,Tabelle!$D$28:$O$40,2,0),IF(AND(Tabelle!$B$10=1,Tabelle!$B$15=2),HLOOKUP(L32,Tabelle!$Q$11:$AB$23,2,0),IF(AND(Tabelle!$B$10=2,Tabelle!$B$15=2),HLOOKUP(L32,Tabelle!$Q$28:$AB$40,2,0)))))</f>
        <v>LA#</v>
      </c>
      <c r="L32" s="34" t="str">
        <f>IF(AND(Tabelle!$B$10=1,Tabelle!$B$15=1),HLOOKUP(M32,Tabelle!$D$11:$O$23,2,0),IF(AND(Tabelle!$B$10=2,Tabelle!$B$15=1),HLOOKUP(M32,Tabelle!$D$28:$O$40,2,0),IF(AND(Tabelle!$B$10=1,Tabelle!$B$15=2),HLOOKUP(M32,Tabelle!$Q$11:$AB$23,2,0),IF(AND(Tabelle!$B$10=2,Tabelle!$B$15=2),HLOOKUP(M32,Tabelle!$Q$28:$AB$40,2,0)))))</f>
        <v>LA</v>
      </c>
      <c r="M32" s="36" t="str">
        <f>IF(AND(Tabelle!$B$10=1,Tabelle!$B$15=1),HLOOKUP(N32,Tabelle!$D$11:$O$23,2,0),IF(AND(Tabelle!$B$10=2,Tabelle!$B$15=1),HLOOKUP(N32,Tabelle!$D$28:$O$40,2,0),IF(AND(Tabelle!$B$10=1,Tabelle!$B$15=2),HLOOKUP(N32,Tabelle!$Q$11:$AB$23,2,0),IF(AND(Tabelle!$B$10=2,Tabelle!$B$15=2),HLOOKUP(N32,Tabelle!$Q$28:$AB$40,2,0)))))</f>
        <v>SOL#</v>
      </c>
      <c r="N32" s="37" t="str">
        <f>+M20</f>
        <v>SOL</v>
      </c>
    </row>
    <row r="33" spans="1:14" x14ac:dyDescent="0.25">
      <c r="A33" s="1"/>
      <c r="B33" s="35" t="str">
        <f>IF(AND(Tabelle!$B$10=1,Tabelle!$B$15=1),HLOOKUP(C33,Tabelle!$D$11:$O$23,2,0),IF(AND(Tabelle!$B$10=2,Tabelle!$B$15=1),HLOOKUP(C33,Tabelle!$D$28:$O$40,2,0),IF(AND(Tabelle!$B$10=1,Tabelle!$B$15=2),HLOOKUP(C33,Tabelle!$Q$11:$AB$23,2,0),IF(AND(Tabelle!$B$10=2,Tabelle!$B$15=2),HLOOKUP(C33,Tabelle!$Q$28:$AB$40,2,0)))))</f>
        <v>SI</v>
      </c>
      <c r="C33" s="33" t="str">
        <f>IF(AND(Tabelle!$B$10=1,Tabelle!$B$15=1),HLOOKUP(D33,Tabelle!$D$11:$O$23,2,0),IF(AND(Tabelle!$B$10=2,Tabelle!$B$15=1),HLOOKUP(D33,Tabelle!$D$28:$O$40,2,0),IF(AND(Tabelle!$B$10=1,Tabelle!$B$15=2),HLOOKUP(D33,Tabelle!$Q$11:$AB$23,2,0),IF(AND(Tabelle!$B$10=2,Tabelle!$B$15=2),HLOOKUP(D33,Tabelle!$Q$28:$AB$40,2,0)))))</f>
        <v>LA#</v>
      </c>
      <c r="D33" s="33" t="str">
        <f>IF(AND(Tabelle!$B$10=1,Tabelle!$B$15=1),HLOOKUP(E33,Tabelle!$D$11:$O$23,2,0),IF(AND(Tabelle!$B$10=2,Tabelle!$B$15=1),HLOOKUP(E33,Tabelle!$D$28:$O$40,2,0),IF(AND(Tabelle!$B$10=1,Tabelle!$B$15=2),HLOOKUP(E33,Tabelle!$Q$11:$AB$23,2,0),IF(AND(Tabelle!$B$10=2,Tabelle!$B$15=2),HLOOKUP(E33,Tabelle!$Q$28:$AB$40,2,0)))))</f>
        <v>LA</v>
      </c>
      <c r="E33" s="33" t="str">
        <f>IF(AND(Tabelle!$B$10=1,Tabelle!$B$15=1),HLOOKUP(F33,Tabelle!$D$11:$O$23,2,0),IF(AND(Tabelle!$B$10=2,Tabelle!$B$15=1),HLOOKUP(F33,Tabelle!$D$28:$O$40,2,0),IF(AND(Tabelle!$B$10=1,Tabelle!$B$15=2),HLOOKUP(F33,Tabelle!$Q$11:$AB$23,2,0),IF(AND(Tabelle!$B$10=2,Tabelle!$B$15=2),HLOOKUP(F33,Tabelle!$Q$28:$AB$40,2,0)))))</f>
        <v>SOL#</v>
      </c>
      <c r="F33" s="33" t="str">
        <f>IF(AND(Tabelle!$B$10=1,Tabelle!$B$15=1),HLOOKUP(G33,Tabelle!$D$11:$O$23,2,0),IF(AND(Tabelle!$B$10=2,Tabelle!$B$15=1),HLOOKUP(G33,Tabelle!$D$28:$O$40,2,0),IF(AND(Tabelle!$B$10=1,Tabelle!$B$15=2),HLOOKUP(G33,Tabelle!$Q$11:$AB$23,2,0),IF(AND(Tabelle!$B$10=2,Tabelle!$B$15=2),HLOOKUP(G33,Tabelle!$Q$28:$AB$40,2,0)))))</f>
        <v>SOL</v>
      </c>
      <c r="G33" s="33" t="str">
        <f>IF(AND(Tabelle!$B$10=1,Tabelle!$B$15=1),HLOOKUP(H33,Tabelle!$D$11:$O$23,2,0),IF(AND(Tabelle!$B$10=2,Tabelle!$B$15=1),HLOOKUP(H33,Tabelle!$D$28:$O$40,2,0),IF(AND(Tabelle!$B$10=1,Tabelle!$B$15=2),HLOOKUP(H33,Tabelle!$Q$11:$AB$23,2,0),IF(AND(Tabelle!$B$10=2,Tabelle!$B$15=2),HLOOKUP(H33,Tabelle!$Q$28:$AB$40,2,0)))))</f>
        <v>FA#</v>
      </c>
      <c r="H33" s="34" t="str">
        <f>IF(AND(Tabelle!$B$10=1,Tabelle!$B$15=1),HLOOKUP(I33,Tabelle!$D$11:$O$23,2,0),IF(AND(Tabelle!$B$10=2,Tabelle!$B$15=1),HLOOKUP(I33,Tabelle!$D$28:$O$40,2,0),IF(AND(Tabelle!$B$10=1,Tabelle!$B$15=2),HLOOKUP(I33,Tabelle!$Q$11:$AB$23,2,0),IF(AND(Tabelle!$B$10=2,Tabelle!$B$15=2),HLOOKUP(I33,Tabelle!$Q$28:$AB$40,2,0)))))</f>
        <v>FA</v>
      </c>
      <c r="I33" s="34" t="str">
        <f>IF(AND(Tabelle!$B$10=1,Tabelle!$B$15=1),HLOOKUP(J33,Tabelle!$D$11:$O$23,2,0),IF(AND(Tabelle!$B$10=2,Tabelle!$B$15=1),HLOOKUP(J33,Tabelle!$D$28:$O$40,2,0),IF(AND(Tabelle!$B$10=1,Tabelle!$B$15=2),HLOOKUP(J33,Tabelle!$Q$11:$AB$23,2,0),IF(AND(Tabelle!$B$10=2,Tabelle!$B$15=2),HLOOKUP(J33,Tabelle!$Q$28:$AB$40,2,0)))))</f>
        <v>MI</v>
      </c>
      <c r="J33" s="34" t="str">
        <f>IF(AND(Tabelle!$B$10=1,Tabelle!$B$15=1),HLOOKUP(K33,Tabelle!$D$11:$O$23,2,0),IF(AND(Tabelle!$B$10=2,Tabelle!$B$15=1),HLOOKUP(K33,Tabelle!$D$28:$O$40,2,0),IF(AND(Tabelle!$B$10=1,Tabelle!$B$15=2),HLOOKUP(K33,Tabelle!$Q$11:$AB$23,2,0),IF(AND(Tabelle!$B$10=2,Tabelle!$B$15=2),HLOOKUP(K33,Tabelle!$Q$28:$AB$40,2,0)))))</f>
        <v>RE#</v>
      </c>
      <c r="K33" s="34" t="str">
        <f>IF(AND(Tabelle!$B$10=1,Tabelle!$B$15=1),HLOOKUP(L33,Tabelle!$D$11:$O$23,2,0),IF(AND(Tabelle!$B$10=2,Tabelle!$B$15=1),HLOOKUP(L33,Tabelle!$D$28:$O$40,2,0),IF(AND(Tabelle!$B$10=1,Tabelle!$B$15=2),HLOOKUP(L33,Tabelle!$Q$11:$AB$23,2,0),IF(AND(Tabelle!$B$10=2,Tabelle!$B$15=2),HLOOKUP(L33,Tabelle!$Q$28:$AB$40,2,0)))))</f>
        <v>RE</v>
      </c>
      <c r="L33" s="34" t="str">
        <f>IF(AND(Tabelle!$B$10=1,Tabelle!$B$15=1),HLOOKUP(M33,Tabelle!$D$11:$O$23,2,0),IF(AND(Tabelle!$B$10=2,Tabelle!$B$15=1),HLOOKUP(M33,Tabelle!$D$28:$O$40,2,0),IF(AND(Tabelle!$B$10=1,Tabelle!$B$15=2),HLOOKUP(M33,Tabelle!$Q$11:$AB$23,2,0),IF(AND(Tabelle!$B$10=2,Tabelle!$B$15=2),HLOOKUP(M33,Tabelle!$Q$28:$AB$40,2,0)))))</f>
        <v>DO#</v>
      </c>
      <c r="M33" s="36" t="str">
        <f>IF(AND(Tabelle!$B$10=1,Tabelle!$B$15=1),HLOOKUP(N33,Tabelle!$D$11:$O$23,2,0),IF(AND(Tabelle!$B$10=2,Tabelle!$B$15=1),HLOOKUP(N33,Tabelle!$D$28:$O$40,2,0),IF(AND(Tabelle!$B$10=1,Tabelle!$B$15=2),HLOOKUP(N33,Tabelle!$Q$11:$AB$23,2,0),IF(AND(Tabelle!$B$10=2,Tabelle!$B$15=2),HLOOKUP(N33,Tabelle!$Q$28:$AB$40,2,0)))))</f>
        <v>DO</v>
      </c>
      <c r="N33" s="37" t="str">
        <f>+M23</f>
        <v>SI</v>
      </c>
    </row>
    <row r="34" spans="1:14" x14ac:dyDescent="0.25">
      <c r="A34" s="1"/>
      <c r="B34" s="35" t="str">
        <f>IF(AND(Tabelle!$B$10=1,Tabelle!$B$15=1),HLOOKUP(C34,Tabelle!$D$11:$O$23,2,0),IF(AND(Tabelle!$B$10=2,Tabelle!$B$15=1),HLOOKUP(C34,Tabelle!$D$28:$O$40,2,0),IF(AND(Tabelle!$B$10=1,Tabelle!$B$15=2),HLOOKUP(C34,Tabelle!$Q$11:$AB$23,2,0),IF(AND(Tabelle!$B$10=2,Tabelle!$B$15=2),HLOOKUP(C34,Tabelle!$Q$28:$AB$40,2,0)))))</f>
        <v>MI</v>
      </c>
      <c r="C34" s="33" t="str">
        <f>IF(AND(Tabelle!$B$10=1,Tabelle!$B$15=1),HLOOKUP(D34,Tabelle!$D$11:$O$23,2,0),IF(AND(Tabelle!$B$10=2,Tabelle!$B$15=1),HLOOKUP(D34,Tabelle!$D$28:$O$40,2,0),IF(AND(Tabelle!$B$10=1,Tabelle!$B$15=2),HLOOKUP(D34,Tabelle!$Q$11:$AB$23,2,0),IF(AND(Tabelle!$B$10=2,Tabelle!$B$15=2),HLOOKUP(D34,Tabelle!$Q$28:$AB$40,2,0)))))</f>
        <v>RE#</v>
      </c>
      <c r="D34" s="33" t="str">
        <f>IF(AND(Tabelle!$B$10=1,Tabelle!$B$15=1),HLOOKUP(E34,Tabelle!$D$11:$O$23,2,0),IF(AND(Tabelle!$B$10=2,Tabelle!$B$15=1),HLOOKUP(E34,Tabelle!$D$28:$O$40,2,0),IF(AND(Tabelle!$B$10=1,Tabelle!$B$15=2),HLOOKUP(E34,Tabelle!$Q$11:$AB$23,2,0),IF(AND(Tabelle!$B$10=2,Tabelle!$B$15=2),HLOOKUP(E34,Tabelle!$Q$28:$AB$40,2,0)))))</f>
        <v>RE</v>
      </c>
      <c r="E34" s="33" t="str">
        <f>IF(AND(Tabelle!$B$10=1,Tabelle!$B$15=1),HLOOKUP(F34,Tabelle!$D$11:$O$23,2,0),IF(AND(Tabelle!$B$10=2,Tabelle!$B$15=1),HLOOKUP(F34,Tabelle!$D$28:$O$40,2,0),IF(AND(Tabelle!$B$10=1,Tabelle!$B$15=2),HLOOKUP(F34,Tabelle!$Q$11:$AB$23,2,0),IF(AND(Tabelle!$B$10=2,Tabelle!$B$15=2),HLOOKUP(F34,Tabelle!$Q$28:$AB$40,2,0)))))</f>
        <v>DO#</v>
      </c>
      <c r="F34" s="33" t="str">
        <f>IF(AND(Tabelle!$B$10=1,Tabelle!$B$15=1),HLOOKUP(G34,Tabelle!$D$11:$O$23,2,0),IF(AND(Tabelle!$B$10=2,Tabelle!$B$15=1),HLOOKUP(G34,Tabelle!$D$28:$O$40,2,0),IF(AND(Tabelle!$B$10=1,Tabelle!$B$15=2),HLOOKUP(G34,Tabelle!$Q$11:$AB$23,2,0),IF(AND(Tabelle!$B$10=2,Tabelle!$B$15=2),HLOOKUP(G34,Tabelle!$Q$28:$AB$40,2,0)))))</f>
        <v>DO</v>
      </c>
      <c r="G34" s="33" t="str">
        <f>IF(AND(Tabelle!$B$10=1,Tabelle!$B$15=1),HLOOKUP(H34,Tabelle!$D$11:$O$23,2,0),IF(AND(Tabelle!$B$10=2,Tabelle!$B$15=1),HLOOKUP(H34,Tabelle!$D$28:$O$40,2,0),IF(AND(Tabelle!$B$10=1,Tabelle!$B$15=2),HLOOKUP(H34,Tabelle!$Q$11:$AB$23,2,0),IF(AND(Tabelle!$B$10=2,Tabelle!$B$15=2),HLOOKUP(H34,Tabelle!$Q$28:$AB$40,2,0)))))</f>
        <v>SI</v>
      </c>
      <c r="H34" s="34" t="str">
        <f>IF(AND(Tabelle!$B$10=1,Tabelle!$B$15=1),HLOOKUP(I34,Tabelle!$D$11:$O$23,2,0),IF(AND(Tabelle!$B$10=2,Tabelle!$B$15=1),HLOOKUP(I34,Tabelle!$D$28:$O$40,2,0),IF(AND(Tabelle!$B$10=1,Tabelle!$B$15=2),HLOOKUP(I34,Tabelle!$Q$11:$AB$23,2,0),IF(AND(Tabelle!$B$10=2,Tabelle!$B$15=2),HLOOKUP(I34,Tabelle!$Q$28:$AB$40,2,0)))))</f>
        <v>LA#</v>
      </c>
      <c r="I34" s="34" t="str">
        <f>IF(AND(Tabelle!$B$10=1,Tabelle!$B$15=1),HLOOKUP(J34,Tabelle!$D$11:$O$23,2,0),IF(AND(Tabelle!$B$10=2,Tabelle!$B$15=1),HLOOKUP(J34,Tabelle!$D$28:$O$40,2,0),IF(AND(Tabelle!$B$10=1,Tabelle!$B$15=2),HLOOKUP(J34,Tabelle!$Q$11:$AB$23,2,0),IF(AND(Tabelle!$B$10=2,Tabelle!$B$15=2),HLOOKUP(J34,Tabelle!$Q$28:$AB$40,2,0)))))</f>
        <v>LA</v>
      </c>
      <c r="J34" s="34" t="str">
        <f>IF(AND(Tabelle!$B$10=1,Tabelle!$B$15=1),HLOOKUP(K34,Tabelle!$D$11:$O$23,2,0),IF(AND(Tabelle!$B$10=2,Tabelle!$B$15=1),HLOOKUP(K34,Tabelle!$D$28:$O$40,2,0),IF(AND(Tabelle!$B$10=1,Tabelle!$B$15=2),HLOOKUP(K34,Tabelle!$Q$11:$AB$23,2,0),IF(AND(Tabelle!$B$10=2,Tabelle!$B$15=2),HLOOKUP(K34,Tabelle!$Q$28:$AB$40,2,0)))))</f>
        <v>SOL#</v>
      </c>
      <c r="K34" s="34" t="str">
        <f>IF(AND(Tabelle!$B$10=1,Tabelle!$B$15=1),HLOOKUP(L34,Tabelle!$D$11:$O$23,2,0),IF(AND(Tabelle!$B$10=2,Tabelle!$B$15=1),HLOOKUP(L34,Tabelle!$D$28:$O$40,2,0),IF(AND(Tabelle!$B$10=1,Tabelle!$B$15=2),HLOOKUP(L34,Tabelle!$Q$11:$AB$23,2,0),IF(AND(Tabelle!$B$10=2,Tabelle!$B$15=2),HLOOKUP(L34,Tabelle!$Q$28:$AB$40,2,0)))))</f>
        <v>SOL</v>
      </c>
      <c r="L34" s="34" t="str">
        <f>IF(AND(Tabelle!$B$10=1,Tabelle!$B$15=1),HLOOKUP(M34,Tabelle!$D$11:$O$23,2,0),IF(AND(Tabelle!$B$10=2,Tabelle!$B$15=1),HLOOKUP(M34,Tabelle!$D$28:$O$40,2,0),IF(AND(Tabelle!$B$10=1,Tabelle!$B$15=2),HLOOKUP(M34,Tabelle!$Q$11:$AB$23,2,0),IF(AND(Tabelle!$B$10=2,Tabelle!$B$15=2),HLOOKUP(M34,Tabelle!$Q$28:$AB$40,2,0)))))</f>
        <v>FA#</v>
      </c>
      <c r="M34" s="36" t="str">
        <f>IF(AND(Tabelle!$B$10=1,Tabelle!$B$15=1),HLOOKUP(N34,Tabelle!$D$11:$O$23,2,0),IF(AND(Tabelle!$B$10=2,Tabelle!$B$15=1),HLOOKUP(N34,Tabelle!$D$28:$O$40,2,0),IF(AND(Tabelle!$B$10=1,Tabelle!$B$15=2),HLOOKUP(N34,Tabelle!$Q$11:$AB$23,2,0),IF(AND(Tabelle!$B$10=2,Tabelle!$B$15=2),HLOOKUP(N34,Tabelle!$Q$28:$AB$40,2,0)))))</f>
        <v>FA</v>
      </c>
      <c r="N34" s="37" t="str">
        <f>+M26</f>
        <v>MI</v>
      </c>
    </row>
    <row r="35" spans="1:14" x14ac:dyDescent="0.25">
      <c r="A35" s="1"/>
      <c r="N35" s="30"/>
    </row>
    <row r="36" spans="1:14" x14ac:dyDescent="0.25">
      <c r="A36" t="s">
        <v>67</v>
      </c>
      <c r="N36" s="30"/>
    </row>
    <row r="37" spans="1:14" x14ac:dyDescent="0.25">
      <c r="A37" s="29" t="s">
        <v>22</v>
      </c>
      <c r="K37" s="12"/>
    </row>
    <row r="38" spans="1:14" x14ac:dyDescent="0.25">
      <c r="A38" s="1"/>
    </row>
    <row r="39" spans="1:14" hidden="1" x14ac:dyDescent="0.25">
      <c r="A39" s="1"/>
    </row>
    <row r="40" spans="1:14" hidden="1" x14ac:dyDescent="0.25">
      <c r="A40" s="1"/>
    </row>
    <row r="41" spans="1:14" hidden="1" x14ac:dyDescent="0.25">
      <c r="A41" s="1"/>
    </row>
    <row r="42" spans="1:14" hidden="1" x14ac:dyDescent="0.25">
      <c r="A42" s="1"/>
    </row>
    <row r="43" spans="1:14" hidden="1" x14ac:dyDescent="0.25">
      <c r="A43" s="1"/>
    </row>
    <row r="44" spans="1:14" hidden="1" x14ac:dyDescent="0.25"/>
    <row r="45" spans="1:14" hidden="1" x14ac:dyDescent="0.25"/>
    <row r="46" spans="1:14" hidden="1" x14ac:dyDescent="0.25"/>
  </sheetData>
  <sheetProtection sheet="1" objects="1" scenarios="1" selectLockedCells="1" selectUnlockedCells="1"/>
  <mergeCells count="1">
    <mergeCell ref="A1:N1"/>
  </mergeCells>
  <hyperlinks>
    <hyperlink ref="A37" r:id="rId1"/>
  </hyperlinks>
  <pageMargins left="0.7" right="0.7" top="0.75" bottom="0.75" header="0.3" footer="0.3"/>
  <ignoredErrors>
    <ignoredError sqref="M14 M23 M26 M17 M2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croll Bar 2">
              <controlPr defaultSize="0" autoPict="0" altText="Intervallo 5^ corda">
                <anchor moveWithCells="1">
                  <from>
                    <xdr:col>1</xdr:col>
                    <xdr:colOff>0</xdr:colOff>
                    <xdr:row>12</xdr:row>
                    <xdr:rowOff>133350</xdr:rowOff>
                  </from>
                  <to>
                    <xdr:col>7</xdr:col>
                    <xdr:colOff>38100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Scroll Bar 6">
              <controlPr defaultSize="0" autoPict="0">
                <anchor moveWithCells="1">
                  <from>
                    <xdr:col>1</xdr:col>
                    <xdr:colOff>0</xdr:colOff>
                    <xdr:row>15</xdr:row>
                    <xdr:rowOff>152400</xdr:rowOff>
                  </from>
                  <to>
                    <xdr:col>7</xdr:col>
                    <xdr:colOff>38100</xdr:colOff>
                    <xdr:row>17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Scroll Bar 8">
              <controlPr defaultSize="0" autoPict="0">
                <anchor moveWithCells="1">
                  <from>
                    <xdr:col>1</xdr:col>
                    <xdr:colOff>0</xdr:colOff>
                    <xdr:row>18</xdr:row>
                    <xdr:rowOff>152400</xdr:rowOff>
                  </from>
                  <to>
                    <xdr:col>7</xdr:col>
                    <xdr:colOff>38100</xdr:colOff>
                    <xdr:row>20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Scroll Bar 9">
              <controlPr defaultSize="0" autoPict="0">
                <anchor moveWithCells="1">
                  <from>
                    <xdr:col>1</xdr:col>
                    <xdr:colOff>0</xdr:colOff>
                    <xdr:row>21</xdr:row>
                    <xdr:rowOff>142875</xdr:rowOff>
                  </from>
                  <to>
                    <xdr:col>7</xdr:col>
                    <xdr:colOff>38100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Scroll Bar 10">
              <controlPr defaultSize="0" autoPict="0">
                <anchor moveWithCells="1">
                  <from>
                    <xdr:col>1</xdr:col>
                    <xdr:colOff>0</xdr:colOff>
                    <xdr:row>24</xdr:row>
                    <xdr:rowOff>142875</xdr:rowOff>
                  </from>
                  <to>
                    <xdr:col>7</xdr:col>
                    <xdr:colOff>38100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Group Box 11">
              <controlPr defaultSize="0" autoFill="0" autoPict="0">
                <anchor moveWithCells="1">
                  <from>
                    <xdr:col>0</xdr:col>
                    <xdr:colOff>552450</xdr:colOff>
                    <xdr:row>4</xdr:row>
                    <xdr:rowOff>171450</xdr:rowOff>
                  </from>
                  <to>
                    <xdr:col>13</xdr:col>
                    <xdr:colOff>123825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Option Button 12">
              <controlPr defaultSize="0" autoFill="0" autoLine="0" autoPict="0">
                <anchor moveWithCells="1">
                  <from>
                    <xdr:col>2</xdr:col>
                    <xdr:colOff>104775</xdr:colOff>
                    <xdr:row>5</xdr:row>
                    <xdr:rowOff>180975</xdr:rowOff>
                  </from>
                  <to>
                    <xdr:col>2</xdr:col>
                    <xdr:colOff>352425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Option Button 13">
              <controlPr defaultSize="0" autoFill="0" autoLine="0" autoPict="0">
                <anchor moveWithCells="1">
                  <from>
                    <xdr:col>4</xdr:col>
                    <xdr:colOff>85725</xdr:colOff>
                    <xdr:row>5</xdr:row>
                    <xdr:rowOff>180975</xdr:rowOff>
                  </from>
                  <to>
                    <xdr:col>4</xdr:col>
                    <xdr:colOff>276225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Option Button 14">
              <controlPr defaultSize="0" autoFill="0" autoLine="0" autoPict="0">
                <anchor moveWithCells="1">
                  <from>
                    <xdr:col>6</xdr:col>
                    <xdr:colOff>76200</xdr:colOff>
                    <xdr:row>5</xdr:row>
                    <xdr:rowOff>180975</xdr:rowOff>
                  </from>
                  <to>
                    <xdr:col>6</xdr:col>
                    <xdr:colOff>323850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3" name="Option Button 15">
              <controlPr defaultSize="0" autoFill="0" autoLine="0" autoPict="0">
                <anchor moveWithCells="1">
                  <from>
                    <xdr:col>8</xdr:col>
                    <xdr:colOff>85725</xdr:colOff>
                    <xdr:row>5</xdr:row>
                    <xdr:rowOff>180975</xdr:rowOff>
                  </from>
                  <to>
                    <xdr:col>8</xdr:col>
                    <xdr:colOff>352425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4" name="Option Button 16">
              <controlPr defaultSize="0" autoFill="0" autoLine="0" autoPict="0">
                <anchor moveWithCells="1">
                  <from>
                    <xdr:col>10</xdr:col>
                    <xdr:colOff>114300</xdr:colOff>
                    <xdr:row>6</xdr:row>
                    <xdr:rowOff>9525</xdr:rowOff>
                  </from>
                  <to>
                    <xdr:col>10</xdr:col>
                    <xdr:colOff>314325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5" name="Option Button 17">
              <controlPr defaultSize="0" autoFill="0" autoLine="0" autoPict="0">
                <anchor moveWithCells="1">
                  <from>
                    <xdr:col>12</xdr:col>
                    <xdr:colOff>66675</xdr:colOff>
                    <xdr:row>5</xdr:row>
                    <xdr:rowOff>180975</xdr:rowOff>
                  </from>
                  <to>
                    <xdr:col>12</xdr:col>
                    <xdr:colOff>314325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6" name="Option Button 18">
              <controlPr defaultSize="0" autoFill="0" autoLine="0" autoPict="0">
                <anchor moveWithCells="1">
                  <from>
                    <xdr:col>2</xdr:col>
                    <xdr:colOff>95250</xdr:colOff>
                    <xdr:row>7</xdr:row>
                    <xdr:rowOff>180975</xdr:rowOff>
                  </from>
                  <to>
                    <xdr:col>2</xdr:col>
                    <xdr:colOff>314325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7" name="Option Button 19">
              <controlPr defaultSize="0" autoFill="0" autoLine="0" autoPict="0">
                <anchor moveWithCells="1">
                  <from>
                    <xdr:col>4</xdr:col>
                    <xdr:colOff>76200</xdr:colOff>
                    <xdr:row>7</xdr:row>
                    <xdr:rowOff>180975</xdr:rowOff>
                  </from>
                  <to>
                    <xdr:col>4</xdr:col>
                    <xdr:colOff>304800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8" name="Option Button 20">
              <controlPr defaultSize="0" autoFill="0" autoLine="0" autoPict="0">
                <anchor moveWithCells="1">
                  <from>
                    <xdr:col>6</xdr:col>
                    <xdr:colOff>95250</xdr:colOff>
                    <xdr:row>7</xdr:row>
                    <xdr:rowOff>180975</xdr:rowOff>
                  </from>
                  <to>
                    <xdr:col>6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9" name="Option Button 28">
              <controlPr defaultSize="0" autoFill="0" autoLine="0" autoPict="0">
                <anchor moveWithCells="1">
                  <from>
                    <xdr:col>8</xdr:col>
                    <xdr:colOff>85725</xdr:colOff>
                    <xdr:row>7</xdr:row>
                    <xdr:rowOff>180975</xdr:rowOff>
                  </from>
                  <to>
                    <xdr:col>8</xdr:col>
                    <xdr:colOff>323850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0" name="Option Button 29">
              <controlPr defaultSize="0" autoFill="0" autoLine="0" autoPict="0">
                <anchor moveWithCells="1">
                  <from>
                    <xdr:col>10</xdr:col>
                    <xdr:colOff>114300</xdr:colOff>
                    <xdr:row>7</xdr:row>
                    <xdr:rowOff>180975</xdr:rowOff>
                  </from>
                  <to>
                    <xdr:col>10</xdr:col>
                    <xdr:colOff>352425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1" name="Option Button 30">
              <controlPr defaultSize="0" autoFill="0" autoLine="0" autoPict="0">
                <anchor moveWithCells="1">
                  <from>
                    <xdr:col>12</xdr:col>
                    <xdr:colOff>66675</xdr:colOff>
                    <xdr:row>7</xdr:row>
                    <xdr:rowOff>180975</xdr:rowOff>
                  </from>
                  <to>
                    <xdr:col>12</xdr:col>
                    <xdr:colOff>295275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2" name="Group Box 31">
              <controlPr defaultSize="0" autoFill="0" autoPict="0">
                <anchor moveWithCells="1">
                  <from>
                    <xdr:col>0</xdr:col>
                    <xdr:colOff>552450</xdr:colOff>
                    <xdr:row>1</xdr:row>
                    <xdr:rowOff>57150</xdr:rowOff>
                  </from>
                  <to>
                    <xdr:col>4</xdr:col>
                    <xdr:colOff>190500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3" name="Option Button 32">
              <controlPr defaultSize="0" autoFill="0" autoLine="0" autoPict="0">
                <anchor moveWithCells="1">
                  <from>
                    <xdr:col>1</xdr:col>
                    <xdr:colOff>133350</xdr:colOff>
                    <xdr:row>2</xdr:row>
                    <xdr:rowOff>9525</xdr:rowOff>
                  </from>
                  <to>
                    <xdr:col>1</xdr:col>
                    <xdr:colOff>438150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Option Button 33">
              <controlPr defaultSize="0" autoFill="0" autoLine="0" autoPict="0">
                <anchor moveWithCells="1">
                  <from>
                    <xdr:col>3</xdr:col>
                    <xdr:colOff>104775</xdr:colOff>
                    <xdr:row>2</xdr:row>
                    <xdr:rowOff>9525</xdr:rowOff>
                  </from>
                  <to>
                    <xdr:col>3</xdr:col>
                    <xdr:colOff>409575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Group Box 34">
              <controlPr defaultSize="0" autoFill="0" autoPict="0">
                <anchor moveWithCells="1">
                  <from>
                    <xdr:col>9</xdr:col>
                    <xdr:colOff>285750</xdr:colOff>
                    <xdr:row>1</xdr:row>
                    <xdr:rowOff>57150</xdr:rowOff>
                  </from>
                  <to>
                    <xdr:col>13</xdr:col>
                    <xdr:colOff>133350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6" name="Option Button 35">
              <controlPr defaultSize="0" autoFill="0" autoLine="0" autoPict="0">
                <anchor moveWithCells="1">
                  <from>
                    <xdr:col>9</xdr:col>
                    <xdr:colOff>447675</xdr:colOff>
                    <xdr:row>2</xdr:row>
                    <xdr:rowOff>9525</xdr:rowOff>
                  </from>
                  <to>
                    <xdr:col>10</xdr:col>
                    <xdr:colOff>285750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7" name="Option Button 36">
              <controlPr defaultSize="0" autoFill="0" autoLine="0" autoPict="0">
                <anchor moveWithCells="1">
                  <from>
                    <xdr:col>11</xdr:col>
                    <xdr:colOff>447675</xdr:colOff>
                    <xdr:row>2</xdr:row>
                    <xdr:rowOff>9525</xdr:rowOff>
                  </from>
                  <to>
                    <xdr:col>12</xdr:col>
                    <xdr:colOff>285750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C4B352A1-576E-4FDE-B52E-3C760CDE87C7}">
            <xm:f>Tabelle!$B$20=1</xm:f>
            <x14:dxf>
              <fill>
                <patternFill>
                  <bgColor rgb="FFFFFF00"/>
                </patternFill>
              </fill>
            </x14:dxf>
          </x14:cfRule>
          <xm:sqref>B7:C7</xm:sqref>
        </x14:conditionalFormatting>
        <x14:conditionalFormatting xmlns:xm="http://schemas.microsoft.com/office/excel/2006/main">
          <x14:cfRule type="expression" priority="11" id="{E1919AFC-A0BD-48E0-A53F-BFBA050FB43A}">
            <xm:f>Tabelle!$B$20=2</xm:f>
            <x14:dxf>
              <fill>
                <patternFill>
                  <bgColor rgb="FFFFFF00"/>
                </patternFill>
              </fill>
            </x14:dxf>
          </x14:cfRule>
          <xm:sqref>D7:E7</xm:sqref>
        </x14:conditionalFormatting>
        <x14:conditionalFormatting xmlns:xm="http://schemas.microsoft.com/office/excel/2006/main">
          <x14:cfRule type="expression" priority="10" id="{9222A314-ACFD-4E7C-8A5A-436473BA9DB8}">
            <xm:f>Tabelle!$B$20=3</xm:f>
            <x14:dxf>
              <fill>
                <patternFill>
                  <bgColor rgb="FFFFFF00"/>
                </patternFill>
              </fill>
            </x14:dxf>
          </x14:cfRule>
          <xm:sqref>F7:G7</xm:sqref>
        </x14:conditionalFormatting>
        <x14:conditionalFormatting xmlns:xm="http://schemas.microsoft.com/office/excel/2006/main">
          <x14:cfRule type="expression" priority="9" id="{AFC7D98E-8CE1-477D-AE26-04ABC440A174}">
            <xm:f>Tabelle!$B$20=4</xm:f>
            <x14:dxf>
              <fill>
                <patternFill>
                  <bgColor rgb="FFFFFF00"/>
                </patternFill>
              </fill>
            </x14:dxf>
          </x14:cfRule>
          <xm:sqref>H7:I7</xm:sqref>
        </x14:conditionalFormatting>
        <x14:conditionalFormatting xmlns:xm="http://schemas.microsoft.com/office/excel/2006/main">
          <x14:cfRule type="expression" priority="8" id="{3403BEDF-0149-4D0D-8606-B361FBCA5F0D}">
            <xm:f>Tabelle!$B$20=5</xm:f>
            <x14:dxf>
              <fill>
                <patternFill>
                  <bgColor rgb="FFFFFF00"/>
                </patternFill>
              </fill>
            </x14:dxf>
          </x14:cfRule>
          <xm:sqref>J7:K7</xm:sqref>
        </x14:conditionalFormatting>
        <x14:conditionalFormatting xmlns:xm="http://schemas.microsoft.com/office/excel/2006/main">
          <x14:cfRule type="expression" priority="7" id="{791DB7CF-AA92-4E42-82CC-641181E06095}">
            <xm:f>Tabelle!$B$20=6</xm:f>
            <x14:dxf>
              <fill>
                <patternFill>
                  <bgColor rgb="FFFFFF00"/>
                </patternFill>
              </fill>
            </x14:dxf>
          </x14:cfRule>
          <xm:sqref>L7:M7</xm:sqref>
        </x14:conditionalFormatting>
        <x14:conditionalFormatting xmlns:xm="http://schemas.microsoft.com/office/excel/2006/main">
          <x14:cfRule type="expression" priority="6" id="{ADE967C8-11A6-4731-9DDB-9E5173ECDFAC}">
            <xm:f>Tabelle!$B$20=7</xm:f>
            <x14:dxf>
              <fill>
                <patternFill>
                  <bgColor rgb="FFFFFF00"/>
                </patternFill>
              </fill>
            </x14:dxf>
          </x14:cfRule>
          <xm:sqref>B9:C9</xm:sqref>
        </x14:conditionalFormatting>
        <x14:conditionalFormatting xmlns:xm="http://schemas.microsoft.com/office/excel/2006/main">
          <x14:cfRule type="expression" priority="5" id="{609C6EDC-E732-401E-ABDB-3F9F56755E9B}">
            <xm:f>Tabelle!$B$20=8</xm:f>
            <x14:dxf>
              <fill>
                <patternFill>
                  <bgColor rgb="FFFFFF00"/>
                </patternFill>
              </fill>
            </x14:dxf>
          </x14:cfRule>
          <xm:sqref>D9:E9</xm:sqref>
        </x14:conditionalFormatting>
        <x14:conditionalFormatting xmlns:xm="http://schemas.microsoft.com/office/excel/2006/main">
          <x14:cfRule type="expression" priority="4" id="{A645EB74-580B-42A1-A879-9E158FA0FC64}">
            <xm:f>Tabelle!$B$20=9</xm:f>
            <x14:dxf>
              <fill>
                <patternFill>
                  <bgColor rgb="FFFFFF00"/>
                </patternFill>
              </fill>
            </x14:dxf>
          </x14:cfRule>
          <xm:sqref>F9:G9</xm:sqref>
        </x14:conditionalFormatting>
        <x14:conditionalFormatting xmlns:xm="http://schemas.microsoft.com/office/excel/2006/main">
          <x14:cfRule type="expression" priority="3" id="{2E97BCC4-BD1B-4791-BE29-3AD623AE303B}">
            <xm:f>Tabelle!$B$20=10</xm:f>
            <x14:dxf>
              <fill>
                <patternFill>
                  <bgColor rgb="FFFFFF00"/>
                </patternFill>
              </fill>
            </x14:dxf>
          </x14:cfRule>
          <xm:sqref>H9:I9</xm:sqref>
        </x14:conditionalFormatting>
        <x14:conditionalFormatting xmlns:xm="http://schemas.microsoft.com/office/excel/2006/main">
          <x14:cfRule type="expression" priority="2" id="{7EBB3B40-22FE-4EA8-9AEE-CD53D57B366A}">
            <xm:f>Tabelle!$B$20=11</xm:f>
            <x14:dxf>
              <fill>
                <patternFill>
                  <bgColor rgb="FFFFFF00"/>
                </patternFill>
              </fill>
            </x14:dxf>
          </x14:cfRule>
          <xm:sqref>J9:K9</xm:sqref>
        </x14:conditionalFormatting>
        <x14:conditionalFormatting xmlns:xm="http://schemas.microsoft.com/office/excel/2006/main">
          <x14:cfRule type="expression" priority="1" id="{5A36450A-146B-4892-8CD0-918FC7CF67DE}">
            <xm:f>Tabelle!$B$20=12</xm:f>
            <x14:dxf>
              <fill>
                <patternFill>
                  <bgColor rgb="FFFFFF00"/>
                </patternFill>
              </fill>
            </x14:dxf>
          </x14:cfRule>
          <xm:sqref>L9:M9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J25"/>
  <sheetViews>
    <sheetView showGridLines="0" workbookViewId="0">
      <selection sqref="A1:J1"/>
    </sheetView>
  </sheetViews>
  <sheetFormatPr defaultColWidth="0" defaultRowHeight="15" zeroHeight="1" x14ac:dyDescent="0.25"/>
  <cols>
    <col min="1" max="7" width="16.7109375" customWidth="1"/>
    <col min="8" max="10" width="9.140625" customWidth="1"/>
    <col min="11" max="16384" width="9.140625" hidden="1"/>
  </cols>
  <sheetData>
    <row r="1" spans="1:10" ht="25.5" customHeight="1" x14ac:dyDescent="0.25">
      <c r="A1" s="39" t="s">
        <v>68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x14ac:dyDescent="0.25">
      <c r="A2" s="13" t="s">
        <v>35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25">
      <c r="A3" s="13" t="s">
        <v>34</v>
      </c>
      <c r="B3" s="13"/>
      <c r="C3" s="13"/>
      <c r="D3" s="13"/>
      <c r="E3" s="13"/>
      <c r="F3" s="13"/>
      <c r="G3" s="13"/>
      <c r="H3" s="13"/>
      <c r="I3" s="13"/>
      <c r="J3" s="13"/>
    </row>
    <row r="4" spans="1:10" x14ac:dyDescent="0.25">
      <c r="A4" s="13" t="s">
        <v>36</v>
      </c>
      <c r="B4" s="13"/>
      <c r="C4" s="13"/>
      <c r="D4" s="13"/>
      <c r="E4" s="13"/>
      <c r="F4" s="13"/>
      <c r="G4" s="13"/>
      <c r="H4" s="13"/>
      <c r="I4" s="13"/>
      <c r="J4" s="13"/>
    </row>
    <row r="5" spans="1:10" x14ac:dyDescent="0.25">
      <c r="A5" s="13" t="s">
        <v>37</v>
      </c>
      <c r="B5" s="13"/>
      <c r="C5" s="13"/>
      <c r="D5" s="13"/>
      <c r="E5" s="13"/>
      <c r="F5" s="13"/>
      <c r="G5" s="13"/>
      <c r="H5" s="13"/>
      <c r="I5" s="13"/>
      <c r="J5" s="13"/>
    </row>
    <row r="6" spans="1:10" x14ac:dyDescent="0.25">
      <c r="A6" s="14" t="s">
        <v>20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x14ac:dyDescent="0.25">
      <c r="A7" s="14" t="s">
        <v>65</v>
      </c>
      <c r="B7" s="13"/>
      <c r="C7" s="13"/>
      <c r="D7" s="13"/>
      <c r="E7" s="13"/>
      <c r="F7" s="13"/>
      <c r="G7" s="13"/>
      <c r="H7" s="13"/>
      <c r="I7" s="13"/>
      <c r="J7" s="13"/>
    </row>
    <row r="8" spans="1:10" x14ac:dyDescent="0.25">
      <c r="A8" s="15" t="s">
        <v>19</v>
      </c>
      <c r="B8" s="13"/>
      <c r="C8" s="13"/>
      <c r="D8" s="13"/>
      <c r="E8" s="13"/>
      <c r="F8" s="13"/>
      <c r="G8" s="13"/>
      <c r="H8" s="13"/>
      <c r="I8" s="13"/>
      <c r="J8" s="13"/>
    </row>
    <row r="9" spans="1:10" x14ac:dyDescent="0.25">
      <c r="A9" s="14"/>
      <c r="B9" s="13"/>
      <c r="C9" s="13"/>
      <c r="D9" s="13"/>
      <c r="E9" s="13"/>
      <c r="F9" s="13"/>
      <c r="G9" s="13"/>
      <c r="H9" s="13"/>
      <c r="I9" s="13"/>
      <c r="J9" s="13"/>
    </row>
    <row r="10" spans="1:10" ht="25.5" customHeight="1" x14ac:dyDescent="0.25">
      <c r="A10" s="39" t="s">
        <v>69</v>
      </c>
      <c r="B10" s="39"/>
      <c r="C10" s="39"/>
      <c r="D10" s="39"/>
      <c r="E10" s="39"/>
      <c r="F10" s="39"/>
      <c r="G10" s="39"/>
      <c r="H10" s="39"/>
      <c r="I10" s="39"/>
      <c r="J10" s="39"/>
    </row>
    <row r="11" spans="1:10" x14ac:dyDescent="0.25">
      <c r="A11" s="22" t="s">
        <v>59</v>
      </c>
      <c r="B11" s="13"/>
      <c r="C11" s="13"/>
      <c r="D11" s="13"/>
      <c r="E11" s="13"/>
      <c r="F11" s="13"/>
      <c r="G11" s="13"/>
      <c r="H11" s="13"/>
      <c r="I11" s="13"/>
      <c r="J11" s="13"/>
    </row>
    <row r="12" spans="1:10" x14ac:dyDescent="0.25">
      <c r="A12" s="14" t="s">
        <v>31</v>
      </c>
      <c r="B12" s="13"/>
      <c r="C12" s="13"/>
      <c r="D12" s="13"/>
      <c r="E12" s="13"/>
      <c r="F12" s="13"/>
      <c r="G12" s="13"/>
      <c r="H12" s="13"/>
      <c r="I12" s="13"/>
      <c r="J12" s="13"/>
    </row>
    <row r="13" spans="1:10" x14ac:dyDescent="0.25">
      <c r="A13" s="13" t="s">
        <v>55</v>
      </c>
      <c r="B13" s="13"/>
      <c r="C13" s="13"/>
      <c r="D13" s="13"/>
      <c r="E13" s="13"/>
      <c r="F13" s="13"/>
      <c r="G13" s="13"/>
      <c r="H13" s="13"/>
      <c r="I13" s="13"/>
      <c r="J13" s="13"/>
    </row>
    <row r="14" spans="1:10" x14ac:dyDescent="0.25">
      <c r="A14" s="14" t="s">
        <v>32</v>
      </c>
      <c r="B14" s="13"/>
      <c r="C14" s="13"/>
      <c r="D14" s="13"/>
      <c r="E14" s="13"/>
      <c r="F14" s="13"/>
      <c r="G14" s="13"/>
      <c r="H14" s="13"/>
      <c r="I14" s="13"/>
      <c r="J14" s="13"/>
    </row>
    <row r="15" spans="1:10" x14ac:dyDescent="0.25">
      <c r="A15" s="13" t="s">
        <v>56</v>
      </c>
      <c r="B15" s="13"/>
      <c r="C15" s="13"/>
      <c r="D15" s="13"/>
      <c r="E15" s="13"/>
      <c r="F15" s="13"/>
      <c r="G15" s="13"/>
      <c r="H15" s="13"/>
      <c r="I15" s="13"/>
      <c r="J15" s="13"/>
    </row>
    <row r="16" spans="1:10" x14ac:dyDescent="0.25">
      <c r="A16" s="14" t="s">
        <v>32</v>
      </c>
      <c r="B16" s="13"/>
      <c r="C16" s="13"/>
      <c r="D16" s="13"/>
      <c r="E16" s="13"/>
      <c r="F16" s="13"/>
      <c r="G16" s="13"/>
      <c r="H16" s="13"/>
      <c r="I16" s="13"/>
      <c r="J16" s="13"/>
    </row>
    <row r="17" spans="1:10" x14ac:dyDescent="0.25">
      <c r="A17" s="13" t="s">
        <v>57</v>
      </c>
      <c r="B17" s="13"/>
      <c r="C17" s="13"/>
      <c r="D17" s="13"/>
      <c r="E17" s="13"/>
      <c r="F17" s="13"/>
      <c r="G17" s="13"/>
      <c r="H17" s="13"/>
      <c r="I17" s="13"/>
      <c r="J17" s="13"/>
    </row>
    <row r="18" spans="1:10" x14ac:dyDescent="0.25">
      <c r="A18" s="14" t="s">
        <v>32</v>
      </c>
      <c r="B18" s="13"/>
      <c r="C18" s="13"/>
      <c r="D18" s="13"/>
      <c r="E18" s="13"/>
      <c r="F18" s="13"/>
      <c r="G18" s="13"/>
      <c r="H18" s="13"/>
      <c r="I18" s="13"/>
      <c r="J18" s="13"/>
    </row>
    <row r="19" spans="1:10" x14ac:dyDescent="0.25">
      <c r="A19" s="13" t="s">
        <v>58</v>
      </c>
      <c r="B19" s="13"/>
      <c r="C19" s="13"/>
      <c r="D19" s="13"/>
      <c r="E19" s="13"/>
      <c r="F19" s="13"/>
      <c r="G19" s="13"/>
      <c r="H19" s="13"/>
      <c r="I19" s="13"/>
      <c r="J19" s="13"/>
    </row>
    <row r="20" spans="1:10" x14ac:dyDescent="0.25">
      <c r="A20" s="14" t="s">
        <v>32</v>
      </c>
      <c r="B20" s="13"/>
      <c r="C20" s="13"/>
      <c r="D20" s="13"/>
      <c r="E20" s="13"/>
      <c r="F20" s="13"/>
      <c r="G20" s="13"/>
      <c r="H20" s="13"/>
      <c r="I20" s="13"/>
      <c r="J20" s="13"/>
    </row>
    <row r="21" spans="1:10" x14ac:dyDescent="0.25">
      <c r="A21" s="14"/>
      <c r="B21" s="13"/>
      <c r="C21" s="13"/>
      <c r="D21" s="13"/>
      <c r="E21" s="13"/>
      <c r="F21" s="13"/>
      <c r="G21" s="13"/>
      <c r="H21" s="13"/>
      <c r="I21" s="13"/>
      <c r="J21" s="13"/>
    </row>
    <row r="22" spans="1:10" ht="25.5" customHeight="1" x14ac:dyDescent="0.25">
      <c r="A22" s="39" t="s">
        <v>21</v>
      </c>
      <c r="B22" s="39"/>
      <c r="C22" s="39"/>
      <c r="D22" s="39"/>
      <c r="E22" s="39"/>
      <c r="F22" s="39"/>
      <c r="G22" s="39"/>
      <c r="H22" s="39"/>
      <c r="I22" s="39"/>
      <c r="J22" s="39"/>
    </row>
    <row r="23" spans="1:10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</row>
    <row r="24" spans="1:10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</row>
    <row r="25" spans="1:10" hidden="1" x14ac:dyDescent="0.25"/>
  </sheetData>
  <sheetProtection sheet="1" objects="1" scenarios="1" selectLockedCells="1" selectUnlockedCells="1"/>
  <mergeCells count="3">
    <mergeCell ref="A1:J1"/>
    <mergeCell ref="A10:J10"/>
    <mergeCell ref="A22:J2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AY60"/>
  <sheetViews>
    <sheetView showGridLines="0" workbookViewId="0"/>
  </sheetViews>
  <sheetFormatPr defaultColWidth="0" defaultRowHeight="15" zeroHeight="1" x14ac:dyDescent="0.25"/>
  <cols>
    <col min="1" max="1" width="5.7109375" customWidth="1"/>
    <col min="2" max="2" width="27" customWidth="1"/>
    <col min="3" max="3" width="9.140625" customWidth="1"/>
    <col min="4" max="15" width="5.5703125" customWidth="1"/>
    <col min="16" max="16" width="5.7109375" customWidth="1"/>
    <col min="17" max="28" width="5.5703125" customWidth="1"/>
    <col min="29" max="29" width="5.7109375" customWidth="1"/>
    <col min="30" max="16384" width="9.140625" hidden="1"/>
  </cols>
  <sheetData>
    <row r="1" spans="2:51" ht="15" customHeight="1" x14ac:dyDescent="0.25">
      <c r="B1" s="40" t="s">
        <v>60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</row>
    <row r="2" spans="2:51" ht="15" customHeight="1" x14ac:dyDescent="0.25"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2:51" ht="15" customHeight="1" x14ac:dyDescent="0.25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</row>
    <row r="4" spans="2:51" ht="15" customHeight="1" x14ac:dyDescent="0.25"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</row>
    <row r="5" spans="2:51" ht="15.75" customHeight="1" x14ac:dyDescent="0.25"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</row>
    <row r="6" spans="2:51" x14ac:dyDescent="0.25"/>
    <row r="7" spans="2:51" ht="15" customHeight="1" thickBot="1" x14ac:dyDescent="0.3"/>
    <row r="8" spans="2:51" ht="15.75" customHeight="1" x14ac:dyDescent="0.25">
      <c r="B8" s="47" t="s">
        <v>29</v>
      </c>
      <c r="D8" s="41" t="s">
        <v>61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3"/>
      <c r="Q8" s="41" t="s">
        <v>63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B8" s="43"/>
    </row>
    <row r="9" spans="2:51" ht="15.75" thickBot="1" x14ac:dyDescent="0.3">
      <c r="B9" s="48"/>
      <c r="D9" s="44"/>
      <c r="E9" s="45"/>
      <c r="F9" s="45"/>
      <c r="G9" s="45"/>
      <c r="H9" s="45"/>
      <c r="I9" s="45"/>
      <c r="J9" s="45"/>
      <c r="K9" s="45"/>
      <c r="L9" s="45"/>
      <c r="M9" s="45"/>
      <c r="N9" s="45"/>
      <c r="O9" s="46"/>
      <c r="Q9" s="44"/>
      <c r="R9" s="45"/>
      <c r="S9" s="45"/>
      <c r="T9" s="45"/>
      <c r="U9" s="45"/>
      <c r="V9" s="45"/>
      <c r="W9" s="45"/>
      <c r="X9" s="45"/>
      <c r="Y9" s="45"/>
      <c r="Z9" s="45"/>
      <c r="AA9" s="45"/>
      <c r="AB9" s="46"/>
    </row>
    <row r="10" spans="2:51" ht="15.75" thickBot="1" x14ac:dyDescent="0.3">
      <c r="B10" s="11">
        <v>1</v>
      </c>
      <c r="D10" s="26">
        <v>1</v>
      </c>
      <c r="E10" s="27">
        <v>2</v>
      </c>
      <c r="F10" s="27">
        <v>3</v>
      </c>
      <c r="G10" s="27">
        <v>4</v>
      </c>
      <c r="H10" s="27">
        <v>5</v>
      </c>
      <c r="I10" s="27">
        <v>6</v>
      </c>
      <c r="J10" s="27">
        <v>7</v>
      </c>
      <c r="K10" s="27">
        <v>8</v>
      </c>
      <c r="L10" s="27">
        <v>9</v>
      </c>
      <c r="M10" s="27">
        <v>10</v>
      </c>
      <c r="N10" s="27">
        <v>11</v>
      </c>
      <c r="O10" s="28">
        <v>12</v>
      </c>
      <c r="Q10" s="26">
        <v>1</v>
      </c>
      <c r="R10" s="27">
        <v>2</v>
      </c>
      <c r="S10" s="27">
        <v>3</v>
      </c>
      <c r="T10" s="27">
        <v>4</v>
      </c>
      <c r="U10" s="27">
        <v>5</v>
      </c>
      <c r="V10" s="27">
        <v>6</v>
      </c>
      <c r="W10" s="27">
        <v>7</v>
      </c>
      <c r="X10" s="27">
        <v>8</v>
      </c>
      <c r="Y10" s="27">
        <v>9</v>
      </c>
      <c r="Z10" s="27">
        <v>10</v>
      </c>
      <c r="AA10" s="27">
        <v>11</v>
      </c>
      <c r="AB10" s="28">
        <v>12</v>
      </c>
    </row>
    <row r="11" spans="2:51" x14ac:dyDescent="0.25">
      <c r="C11" s="1"/>
      <c r="D11" s="3" t="s">
        <v>0</v>
      </c>
      <c r="E11" s="4" t="s">
        <v>7</v>
      </c>
      <c r="F11" s="4" t="s">
        <v>1</v>
      </c>
      <c r="G11" s="4" t="s">
        <v>8</v>
      </c>
      <c r="H11" s="4" t="s">
        <v>2</v>
      </c>
      <c r="I11" s="4" t="s">
        <v>3</v>
      </c>
      <c r="J11" s="4" t="s">
        <v>9</v>
      </c>
      <c r="K11" s="4" t="s">
        <v>4</v>
      </c>
      <c r="L11" s="4" t="s">
        <v>10</v>
      </c>
      <c r="M11" s="4" t="s">
        <v>5</v>
      </c>
      <c r="N11" s="4" t="s">
        <v>11</v>
      </c>
      <c r="O11" s="5" t="s">
        <v>6</v>
      </c>
      <c r="P11" s="1"/>
      <c r="Q11" s="3" t="s">
        <v>38</v>
      </c>
      <c r="R11" s="4" t="s">
        <v>39</v>
      </c>
      <c r="S11" s="4" t="s">
        <v>40</v>
      </c>
      <c r="T11" s="4" t="s">
        <v>41</v>
      </c>
      <c r="U11" s="4" t="s">
        <v>42</v>
      </c>
      <c r="V11" s="4" t="s">
        <v>43</v>
      </c>
      <c r="W11" s="4" t="s">
        <v>44</v>
      </c>
      <c r="X11" s="4" t="s">
        <v>45</v>
      </c>
      <c r="Y11" s="4" t="s">
        <v>46</v>
      </c>
      <c r="Z11" s="4" t="s">
        <v>47</v>
      </c>
      <c r="AA11" s="4" t="s">
        <v>48</v>
      </c>
      <c r="AB11" s="5" t="s">
        <v>49</v>
      </c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</row>
    <row r="12" spans="2:51" ht="15" customHeight="1" thickBot="1" x14ac:dyDescent="0.3">
      <c r="C12" s="1"/>
      <c r="D12" s="3" t="s">
        <v>7</v>
      </c>
      <c r="E12" s="4" t="s">
        <v>1</v>
      </c>
      <c r="F12" s="4" t="s">
        <v>8</v>
      </c>
      <c r="G12" s="4" t="s">
        <v>2</v>
      </c>
      <c r="H12" s="4" t="s">
        <v>3</v>
      </c>
      <c r="I12" s="4" t="s">
        <v>9</v>
      </c>
      <c r="J12" s="4" t="s">
        <v>4</v>
      </c>
      <c r="K12" s="4" t="s">
        <v>10</v>
      </c>
      <c r="L12" s="4" t="s">
        <v>5</v>
      </c>
      <c r="M12" s="4" t="s">
        <v>11</v>
      </c>
      <c r="N12" s="4" t="s">
        <v>6</v>
      </c>
      <c r="O12" s="5" t="s">
        <v>0</v>
      </c>
      <c r="Q12" s="3" t="s">
        <v>39</v>
      </c>
      <c r="R12" s="4" t="s">
        <v>40</v>
      </c>
      <c r="S12" s="4" t="s">
        <v>41</v>
      </c>
      <c r="T12" s="4" t="s">
        <v>42</v>
      </c>
      <c r="U12" s="4" t="s">
        <v>43</v>
      </c>
      <c r="V12" s="4" t="s">
        <v>44</v>
      </c>
      <c r="W12" s="4" t="s">
        <v>45</v>
      </c>
      <c r="X12" s="4" t="s">
        <v>46</v>
      </c>
      <c r="Y12" s="4" t="s">
        <v>47</v>
      </c>
      <c r="Z12" s="4" t="s">
        <v>48</v>
      </c>
      <c r="AA12" s="4" t="s">
        <v>49</v>
      </c>
      <c r="AB12" s="5" t="s">
        <v>38</v>
      </c>
    </row>
    <row r="13" spans="2:51" x14ac:dyDescent="0.25">
      <c r="B13" s="47" t="s">
        <v>33</v>
      </c>
      <c r="C13" s="1"/>
      <c r="D13" s="3" t="s">
        <v>1</v>
      </c>
      <c r="E13" s="4" t="s">
        <v>8</v>
      </c>
      <c r="F13" s="4" t="s">
        <v>2</v>
      </c>
      <c r="G13" s="4" t="s">
        <v>3</v>
      </c>
      <c r="H13" s="4" t="s">
        <v>9</v>
      </c>
      <c r="I13" s="4" t="s">
        <v>4</v>
      </c>
      <c r="J13" s="4" t="s">
        <v>10</v>
      </c>
      <c r="K13" s="4" t="s">
        <v>5</v>
      </c>
      <c r="L13" s="4" t="s">
        <v>11</v>
      </c>
      <c r="M13" s="4" t="s">
        <v>6</v>
      </c>
      <c r="N13" s="4" t="s">
        <v>0</v>
      </c>
      <c r="O13" s="5" t="s">
        <v>7</v>
      </c>
      <c r="Q13" s="3" t="s">
        <v>40</v>
      </c>
      <c r="R13" s="4" t="s">
        <v>41</v>
      </c>
      <c r="S13" s="4" t="s">
        <v>42</v>
      </c>
      <c r="T13" s="4" t="s">
        <v>43</v>
      </c>
      <c r="U13" s="4" t="s">
        <v>44</v>
      </c>
      <c r="V13" s="4" t="s">
        <v>45</v>
      </c>
      <c r="W13" s="4" t="s">
        <v>46</v>
      </c>
      <c r="X13" s="4" t="s">
        <v>47</v>
      </c>
      <c r="Y13" s="4" t="s">
        <v>48</v>
      </c>
      <c r="Z13" s="4" t="s">
        <v>49</v>
      </c>
      <c r="AA13" s="4" t="s">
        <v>38</v>
      </c>
      <c r="AB13" s="5" t="s">
        <v>39</v>
      </c>
    </row>
    <row r="14" spans="2:51" ht="15.75" thickBot="1" x14ac:dyDescent="0.3">
      <c r="B14" s="48"/>
      <c r="C14" s="1"/>
      <c r="D14" s="3" t="s">
        <v>8</v>
      </c>
      <c r="E14" s="4" t="s">
        <v>2</v>
      </c>
      <c r="F14" s="4" t="s">
        <v>3</v>
      </c>
      <c r="G14" s="4" t="s">
        <v>9</v>
      </c>
      <c r="H14" s="4" t="s">
        <v>4</v>
      </c>
      <c r="I14" s="4" t="s">
        <v>10</v>
      </c>
      <c r="J14" s="4" t="s">
        <v>5</v>
      </c>
      <c r="K14" s="4" t="s">
        <v>11</v>
      </c>
      <c r="L14" s="4" t="s">
        <v>6</v>
      </c>
      <c r="M14" s="4" t="s">
        <v>0</v>
      </c>
      <c r="N14" s="4" t="s">
        <v>7</v>
      </c>
      <c r="O14" s="5" t="s">
        <v>1</v>
      </c>
      <c r="Q14" s="3" t="s">
        <v>41</v>
      </c>
      <c r="R14" s="4" t="s">
        <v>42</v>
      </c>
      <c r="S14" s="4" t="s">
        <v>43</v>
      </c>
      <c r="T14" s="4" t="s">
        <v>44</v>
      </c>
      <c r="U14" s="4" t="s">
        <v>45</v>
      </c>
      <c r="V14" s="4" t="s">
        <v>46</v>
      </c>
      <c r="W14" s="4" t="s">
        <v>47</v>
      </c>
      <c r="X14" s="4" t="s">
        <v>48</v>
      </c>
      <c r="Y14" s="4" t="s">
        <v>49</v>
      </c>
      <c r="Z14" s="4" t="s">
        <v>38</v>
      </c>
      <c r="AA14" s="4" t="s">
        <v>39</v>
      </c>
      <c r="AB14" s="5" t="s">
        <v>40</v>
      </c>
    </row>
    <row r="15" spans="2:51" ht="15.75" thickBot="1" x14ac:dyDescent="0.3">
      <c r="B15" s="11">
        <v>2</v>
      </c>
      <c r="C15" s="1"/>
      <c r="D15" s="3" t="s">
        <v>2</v>
      </c>
      <c r="E15" s="4" t="s">
        <v>3</v>
      </c>
      <c r="F15" s="4" t="s">
        <v>9</v>
      </c>
      <c r="G15" s="4" t="s">
        <v>4</v>
      </c>
      <c r="H15" s="4" t="s">
        <v>10</v>
      </c>
      <c r="I15" s="4" t="s">
        <v>5</v>
      </c>
      <c r="J15" s="4" t="s">
        <v>11</v>
      </c>
      <c r="K15" s="4" t="s">
        <v>6</v>
      </c>
      <c r="L15" s="4" t="s">
        <v>0</v>
      </c>
      <c r="M15" s="4" t="s">
        <v>7</v>
      </c>
      <c r="N15" s="4" t="s">
        <v>1</v>
      </c>
      <c r="O15" s="5" t="s">
        <v>8</v>
      </c>
      <c r="Q15" s="3" t="s">
        <v>42</v>
      </c>
      <c r="R15" s="4" t="s">
        <v>43</v>
      </c>
      <c r="S15" s="4" t="s">
        <v>44</v>
      </c>
      <c r="T15" s="4" t="s">
        <v>45</v>
      </c>
      <c r="U15" s="4" t="s">
        <v>46</v>
      </c>
      <c r="V15" s="4" t="s">
        <v>47</v>
      </c>
      <c r="W15" s="4" t="s">
        <v>48</v>
      </c>
      <c r="X15" s="4" t="s">
        <v>49</v>
      </c>
      <c r="Y15" s="4" t="s">
        <v>38</v>
      </c>
      <c r="Z15" s="4" t="s">
        <v>39</v>
      </c>
      <c r="AA15" s="4" t="s">
        <v>40</v>
      </c>
      <c r="AB15" s="5" t="s">
        <v>41</v>
      </c>
    </row>
    <row r="16" spans="2:51" x14ac:dyDescent="0.25">
      <c r="C16" s="1"/>
      <c r="D16" s="3" t="s">
        <v>3</v>
      </c>
      <c r="E16" s="4" t="s">
        <v>9</v>
      </c>
      <c r="F16" s="4" t="s">
        <v>4</v>
      </c>
      <c r="G16" s="4" t="s">
        <v>10</v>
      </c>
      <c r="H16" s="4" t="s">
        <v>5</v>
      </c>
      <c r="I16" s="4" t="s">
        <v>11</v>
      </c>
      <c r="J16" s="4" t="s">
        <v>6</v>
      </c>
      <c r="K16" s="4" t="s">
        <v>0</v>
      </c>
      <c r="L16" s="4" t="s">
        <v>7</v>
      </c>
      <c r="M16" s="4" t="s">
        <v>1</v>
      </c>
      <c r="N16" s="4" t="s">
        <v>8</v>
      </c>
      <c r="O16" s="5" t="s">
        <v>2</v>
      </c>
      <c r="P16" s="1"/>
      <c r="Q16" s="3" t="s">
        <v>43</v>
      </c>
      <c r="R16" s="4" t="s">
        <v>44</v>
      </c>
      <c r="S16" s="4" t="s">
        <v>45</v>
      </c>
      <c r="T16" s="4" t="s">
        <v>46</v>
      </c>
      <c r="U16" s="4" t="s">
        <v>47</v>
      </c>
      <c r="V16" s="4" t="s">
        <v>48</v>
      </c>
      <c r="W16" s="4" t="s">
        <v>49</v>
      </c>
      <c r="X16" s="4" t="s">
        <v>38</v>
      </c>
      <c r="Y16" s="4" t="s">
        <v>39</v>
      </c>
      <c r="Z16" s="4" t="s">
        <v>40</v>
      </c>
      <c r="AA16" s="4" t="s">
        <v>41</v>
      </c>
      <c r="AB16" s="5" t="s">
        <v>42</v>
      </c>
    </row>
    <row r="17" spans="2:30" ht="15.75" thickBot="1" x14ac:dyDescent="0.3">
      <c r="C17" s="1"/>
      <c r="D17" s="3" t="s">
        <v>9</v>
      </c>
      <c r="E17" s="4" t="s">
        <v>4</v>
      </c>
      <c r="F17" s="4" t="s">
        <v>10</v>
      </c>
      <c r="G17" s="4" t="s">
        <v>5</v>
      </c>
      <c r="H17" s="4" t="s">
        <v>11</v>
      </c>
      <c r="I17" s="4" t="s">
        <v>6</v>
      </c>
      <c r="J17" s="4" t="s">
        <v>0</v>
      </c>
      <c r="K17" s="4" t="s">
        <v>7</v>
      </c>
      <c r="L17" s="4" t="s">
        <v>1</v>
      </c>
      <c r="M17" s="4" t="s">
        <v>8</v>
      </c>
      <c r="N17" s="4" t="s">
        <v>2</v>
      </c>
      <c r="O17" s="5" t="s">
        <v>3</v>
      </c>
      <c r="P17" s="1"/>
      <c r="Q17" s="3" t="s">
        <v>44</v>
      </c>
      <c r="R17" s="4" t="s">
        <v>45</v>
      </c>
      <c r="S17" s="4" t="s">
        <v>46</v>
      </c>
      <c r="T17" s="4" t="s">
        <v>47</v>
      </c>
      <c r="U17" s="4" t="s">
        <v>48</v>
      </c>
      <c r="V17" s="4" t="s">
        <v>49</v>
      </c>
      <c r="W17" s="4" t="s">
        <v>38</v>
      </c>
      <c r="X17" s="4" t="s">
        <v>39</v>
      </c>
      <c r="Y17" s="4" t="s">
        <v>40</v>
      </c>
      <c r="Z17" s="4" t="s">
        <v>41</v>
      </c>
      <c r="AA17" s="4" t="s">
        <v>42</v>
      </c>
      <c r="AB17" s="5" t="s">
        <v>43</v>
      </c>
    </row>
    <row r="18" spans="2:30" x14ac:dyDescent="0.25">
      <c r="B18" s="47" t="s">
        <v>28</v>
      </c>
      <c r="C18" s="1"/>
      <c r="D18" s="3" t="s">
        <v>4</v>
      </c>
      <c r="E18" s="4" t="s">
        <v>10</v>
      </c>
      <c r="F18" s="4" t="s">
        <v>5</v>
      </c>
      <c r="G18" s="4" t="s">
        <v>11</v>
      </c>
      <c r="H18" s="4" t="s">
        <v>6</v>
      </c>
      <c r="I18" s="4" t="s">
        <v>0</v>
      </c>
      <c r="J18" s="4" t="s">
        <v>7</v>
      </c>
      <c r="K18" s="4" t="s">
        <v>1</v>
      </c>
      <c r="L18" s="4" t="s">
        <v>8</v>
      </c>
      <c r="M18" s="4" t="s">
        <v>2</v>
      </c>
      <c r="N18" s="4" t="s">
        <v>3</v>
      </c>
      <c r="O18" s="5" t="s">
        <v>9</v>
      </c>
      <c r="P18" s="1"/>
      <c r="Q18" s="3" t="s">
        <v>45</v>
      </c>
      <c r="R18" s="4" t="s">
        <v>46</v>
      </c>
      <c r="S18" s="4" t="s">
        <v>47</v>
      </c>
      <c r="T18" s="4" t="s">
        <v>48</v>
      </c>
      <c r="U18" s="4" t="s">
        <v>49</v>
      </c>
      <c r="V18" s="4" t="s">
        <v>38</v>
      </c>
      <c r="W18" s="4" t="s">
        <v>39</v>
      </c>
      <c r="X18" s="4" t="s">
        <v>40</v>
      </c>
      <c r="Y18" s="4" t="s">
        <v>41</v>
      </c>
      <c r="Z18" s="4" t="s">
        <v>42</v>
      </c>
      <c r="AA18" s="4" t="s">
        <v>43</v>
      </c>
      <c r="AB18" s="5" t="s">
        <v>44</v>
      </c>
    </row>
    <row r="19" spans="2:30" ht="15.75" thickBot="1" x14ac:dyDescent="0.3">
      <c r="B19" s="48"/>
      <c r="C19" s="1"/>
      <c r="D19" s="3" t="s">
        <v>10</v>
      </c>
      <c r="E19" s="4" t="s">
        <v>5</v>
      </c>
      <c r="F19" s="4" t="s">
        <v>11</v>
      </c>
      <c r="G19" s="4" t="s">
        <v>6</v>
      </c>
      <c r="H19" s="4" t="s">
        <v>0</v>
      </c>
      <c r="I19" s="4" t="s">
        <v>7</v>
      </c>
      <c r="J19" s="4" t="s">
        <v>1</v>
      </c>
      <c r="K19" s="4" t="s">
        <v>8</v>
      </c>
      <c r="L19" s="4" t="s">
        <v>2</v>
      </c>
      <c r="M19" s="4" t="s">
        <v>3</v>
      </c>
      <c r="N19" s="4" t="s">
        <v>9</v>
      </c>
      <c r="O19" s="5" t="s">
        <v>4</v>
      </c>
      <c r="P19" s="1"/>
      <c r="Q19" s="3" t="s">
        <v>46</v>
      </c>
      <c r="R19" s="4" t="s">
        <v>47</v>
      </c>
      <c r="S19" s="4" t="s">
        <v>48</v>
      </c>
      <c r="T19" s="4" t="s">
        <v>49</v>
      </c>
      <c r="U19" s="4" t="s">
        <v>38</v>
      </c>
      <c r="V19" s="4" t="s">
        <v>39</v>
      </c>
      <c r="W19" s="4" t="s">
        <v>40</v>
      </c>
      <c r="X19" s="4" t="s">
        <v>41</v>
      </c>
      <c r="Y19" s="4" t="s">
        <v>42</v>
      </c>
      <c r="Z19" s="4" t="s">
        <v>43</v>
      </c>
      <c r="AA19" s="4" t="s">
        <v>44</v>
      </c>
      <c r="AB19" s="5" t="s">
        <v>45</v>
      </c>
    </row>
    <row r="20" spans="2:30" ht="15.75" thickBot="1" x14ac:dyDescent="0.3">
      <c r="B20" s="11">
        <v>5</v>
      </c>
      <c r="C20" s="1"/>
      <c r="D20" s="3" t="s">
        <v>5</v>
      </c>
      <c r="E20" s="4" t="s">
        <v>11</v>
      </c>
      <c r="F20" s="4" t="s">
        <v>6</v>
      </c>
      <c r="G20" s="4" t="s">
        <v>0</v>
      </c>
      <c r="H20" s="4" t="s">
        <v>7</v>
      </c>
      <c r="I20" s="4" t="s">
        <v>1</v>
      </c>
      <c r="J20" s="4" t="s">
        <v>8</v>
      </c>
      <c r="K20" s="4" t="s">
        <v>2</v>
      </c>
      <c r="L20" s="4" t="s">
        <v>3</v>
      </c>
      <c r="M20" s="4" t="s">
        <v>9</v>
      </c>
      <c r="N20" s="4" t="s">
        <v>4</v>
      </c>
      <c r="O20" s="5" t="s">
        <v>10</v>
      </c>
      <c r="P20" s="1"/>
      <c r="Q20" s="3" t="s">
        <v>47</v>
      </c>
      <c r="R20" s="4" t="s">
        <v>48</v>
      </c>
      <c r="S20" s="4" t="s">
        <v>49</v>
      </c>
      <c r="T20" s="4" t="s">
        <v>38</v>
      </c>
      <c r="U20" s="4" t="s">
        <v>39</v>
      </c>
      <c r="V20" s="4" t="s">
        <v>40</v>
      </c>
      <c r="W20" s="4" t="s">
        <v>41</v>
      </c>
      <c r="X20" s="4" t="s">
        <v>42</v>
      </c>
      <c r="Y20" s="4" t="s">
        <v>43</v>
      </c>
      <c r="Z20" s="4" t="s">
        <v>44</v>
      </c>
      <c r="AA20" s="4" t="s">
        <v>45</v>
      </c>
      <c r="AB20" s="5" t="s">
        <v>46</v>
      </c>
    </row>
    <row r="21" spans="2:30" x14ac:dyDescent="0.25">
      <c r="C21" s="1"/>
      <c r="D21" s="3" t="s">
        <v>11</v>
      </c>
      <c r="E21" s="4" t="s">
        <v>6</v>
      </c>
      <c r="F21" s="4" t="s">
        <v>0</v>
      </c>
      <c r="G21" s="4" t="s">
        <v>7</v>
      </c>
      <c r="H21" s="4" t="s">
        <v>1</v>
      </c>
      <c r="I21" s="4" t="s">
        <v>8</v>
      </c>
      <c r="J21" s="4" t="s">
        <v>2</v>
      </c>
      <c r="K21" s="4" t="s">
        <v>3</v>
      </c>
      <c r="L21" s="4" t="s">
        <v>9</v>
      </c>
      <c r="M21" s="4" t="s">
        <v>4</v>
      </c>
      <c r="N21" s="4" t="s">
        <v>10</v>
      </c>
      <c r="O21" s="5" t="s">
        <v>5</v>
      </c>
      <c r="P21" s="1"/>
      <c r="Q21" s="3" t="s">
        <v>48</v>
      </c>
      <c r="R21" s="4" t="s">
        <v>49</v>
      </c>
      <c r="S21" s="4" t="s">
        <v>38</v>
      </c>
      <c r="T21" s="4" t="s">
        <v>39</v>
      </c>
      <c r="U21" s="4" t="s">
        <v>40</v>
      </c>
      <c r="V21" s="4" t="s">
        <v>41</v>
      </c>
      <c r="W21" s="4" t="s">
        <v>42</v>
      </c>
      <c r="X21" s="4" t="s">
        <v>43</v>
      </c>
      <c r="Y21" s="4" t="s">
        <v>44</v>
      </c>
      <c r="Z21" s="4" t="s">
        <v>45</v>
      </c>
      <c r="AA21" s="4" t="s">
        <v>46</v>
      </c>
      <c r="AB21" s="5" t="s">
        <v>47</v>
      </c>
    </row>
    <row r="22" spans="2:30" x14ac:dyDescent="0.25">
      <c r="C22" s="1"/>
      <c r="D22" s="3" t="s">
        <v>6</v>
      </c>
      <c r="E22" s="4" t="s">
        <v>0</v>
      </c>
      <c r="F22" s="4" t="s">
        <v>7</v>
      </c>
      <c r="G22" s="4" t="s">
        <v>1</v>
      </c>
      <c r="H22" s="4" t="s">
        <v>8</v>
      </c>
      <c r="I22" s="4" t="s">
        <v>2</v>
      </c>
      <c r="J22" s="4" t="s">
        <v>3</v>
      </c>
      <c r="K22" s="4" t="s">
        <v>9</v>
      </c>
      <c r="L22" s="4" t="s">
        <v>4</v>
      </c>
      <c r="M22" s="4" t="s">
        <v>10</v>
      </c>
      <c r="N22" s="4" t="s">
        <v>5</v>
      </c>
      <c r="O22" s="5" t="s">
        <v>11</v>
      </c>
      <c r="P22" s="1"/>
      <c r="Q22" s="3" t="s">
        <v>49</v>
      </c>
      <c r="R22" s="4" t="s">
        <v>38</v>
      </c>
      <c r="S22" s="4" t="s">
        <v>39</v>
      </c>
      <c r="T22" s="4" t="s">
        <v>40</v>
      </c>
      <c r="U22" s="4" t="s">
        <v>41</v>
      </c>
      <c r="V22" s="4" t="s">
        <v>42</v>
      </c>
      <c r="W22" s="4" t="s">
        <v>43</v>
      </c>
      <c r="X22" s="4" t="s">
        <v>44</v>
      </c>
      <c r="Y22" s="4" t="s">
        <v>45</v>
      </c>
      <c r="Z22" s="4" t="s">
        <v>46</v>
      </c>
      <c r="AA22" s="4" t="s">
        <v>47</v>
      </c>
      <c r="AB22" s="5" t="s">
        <v>48</v>
      </c>
    </row>
    <row r="23" spans="2:30" ht="15.75" thickBot="1" x14ac:dyDescent="0.3">
      <c r="D23" s="6" t="s">
        <v>0</v>
      </c>
      <c r="E23" s="7" t="s">
        <v>7</v>
      </c>
      <c r="F23" s="7" t="s">
        <v>1</v>
      </c>
      <c r="G23" s="7" t="s">
        <v>8</v>
      </c>
      <c r="H23" s="7" t="s">
        <v>2</v>
      </c>
      <c r="I23" s="7" t="s">
        <v>3</v>
      </c>
      <c r="J23" s="7" t="s">
        <v>9</v>
      </c>
      <c r="K23" s="7" t="s">
        <v>4</v>
      </c>
      <c r="L23" s="7" t="s">
        <v>10</v>
      </c>
      <c r="M23" s="7" t="s">
        <v>5</v>
      </c>
      <c r="N23" s="7" t="s">
        <v>11</v>
      </c>
      <c r="O23" s="8" t="s">
        <v>6</v>
      </c>
      <c r="Q23" s="6" t="s">
        <v>38</v>
      </c>
      <c r="R23" s="7" t="s">
        <v>39</v>
      </c>
      <c r="S23" s="7" t="s">
        <v>40</v>
      </c>
      <c r="T23" s="7" t="s">
        <v>41</v>
      </c>
      <c r="U23" s="7" t="s">
        <v>42</v>
      </c>
      <c r="V23" s="7" t="s">
        <v>43</v>
      </c>
      <c r="W23" s="7" t="s">
        <v>44</v>
      </c>
      <c r="X23" s="7" t="s">
        <v>45</v>
      </c>
      <c r="Y23" s="7" t="s">
        <v>46</v>
      </c>
      <c r="Z23" s="7" t="s">
        <v>47</v>
      </c>
      <c r="AA23" s="7" t="s">
        <v>48</v>
      </c>
      <c r="AB23" s="8" t="s">
        <v>49</v>
      </c>
    </row>
    <row r="24" spans="2:30" ht="15.75" thickBot="1" x14ac:dyDescent="0.3"/>
    <row r="25" spans="2:30" x14ac:dyDescent="0.25">
      <c r="D25" s="41" t="s">
        <v>62</v>
      </c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3"/>
      <c r="Q25" s="41" t="s">
        <v>64</v>
      </c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3"/>
    </row>
    <row r="26" spans="2:30" ht="15.75" thickBot="1" x14ac:dyDescent="0.3">
      <c r="D26" s="44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6"/>
      <c r="Q26" s="44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6"/>
    </row>
    <row r="27" spans="2:30" ht="15.75" thickBot="1" x14ac:dyDescent="0.3">
      <c r="D27" s="26">
        <v>1</v>
      </c>
      <c r="E27" s="27">
        <v>2</v>
      </c>
      <c r="F27" s="27">
        <v>3</v>
      </c>
      <c r="G27" s="27">
        <v>4</v>
      </c>
      <c r="H27" s="27">
        <v>5</v>
      </c>
      <c r="I27" s="27">
        <v>6</v>
      </c>
      <c r="J27" s="27">
        <v>7</v>
      </c>
      <c r="K27" s="27">
        <v>8</v>
      </c>
      <c r="L27" s="27">
        <v>9</v>
      </c>
      <c r="M27" s="27">
        <v>10</v>
      </c>
      <c r="N27" s="27">
        <v>11</v>
      </c>
      <c r="O27" s="28">
        <v>12</v>
      </c>
      <c r="P27" s="17"/>
      <c r="Q27" s="26">
        <v>1</v>
      </c>
      <c r="R27" s="27">
        <v>2</v>
      </c>
      <c r="S27" s="27">
        <v>3</v>
      </c>
      <c r="T27" s="27">
        <v>4</v>
      </c>
      <c r="U27" s="27">
        <v>5</v>
      </c>
      <c r="V27" s="27">
        <v>6</v>
      </c>
      <c r="W27" s="27">
        <v>7</v>
      </c>
      <c r="X27" s="27">
        <v>8</v>
      </c>
      <c r="Y27" s="27">
        <v>9</v>
      </c>
      <c r="Z27" s="27">
        <v>10</v>
      </c>
      <c r="AA27" s="27">
        <v>11</v>
      </c>
      <c r="AB27" s="28">
        <v>12</v>
      </c>
      <c r="AC27" s="17"/>
      <c r="AD27" s="17"/>
    </row>
    <row r="28" spans="2:30" x14ac:dyDescent="0.25">
      <c r="D28" s="3" t="s">
        <v>0</v>
      </c>
      <c r="E28" s="4" t="s">
        <v>23</v>
      </c>
      <c r="F28" s="4" t="s">
        <v>1</v>
      </c>
      <c r="G28" s="4" t="s">
        <v>24</v>
      </c>
      <c r="H28" s="4" t="s">
        <v>2</v>
      </c>
      <c r="I28" s="4" t="s">
        <v>3</v>
      </c>
      <c r="J28" s="4" t="s">
        <v>25</v>
      </c>
      <c r="K28" s="4" t="s">
        <v>4</v>
      </c>
      <c r="L28" s="4" t="s">
        <v>26</v>
      </c>
      <c r="M28" s="4" t="s">
        <v>5</v>
      </c>
      <c r="N28" s="4" t="s">
        <v>27</v>
      </c>
      <c r="O28" s="5" t="s">
        <v>6</v>
      </c>
      <c r="P28" s="4"/>
      <c r="Q28" s="3" t="s">
        <v>38</v>
      </c>
      <c r="R28" s="4" t="s">
        <v>50</v>
      </c>
      <c r="S28" s="4" t="s">
        <v>40</v>
      </c>
      <c r="T28" s="4" t="s">
        <v>51</v>
      </c>
      <c r="U28" s="4" t="s">
        <v>42</v>
      </c>
      <c r="V28" s="4" t="s">
        <v>43</v>
      </c>
      <c r="W28" s="4" t="s">
        <v>52</v>
      </c>
      <c r="X28" s="4" t="s">
        <v>45</v>
      </c>
      <c r="Y28" s="4" t="s">
        <v>53</v>
      </c>
      <c r="Z28" s="4" t="s">
        <v>47</v>
      </c>
      <c r="AA28" s="4" t="s">
        <v>54</v>
      </c>
      <c r="AB28" s="5" t="s">
        <v>49</v>
      </c>
      <c r="AC28" s="17"/>
      <c r="AD28" s="17"/>
    </row>
    <row r="29" spans="2:30" x14ac:dyDescent="0.25">
      <c r="D29" s="3" t="s">
        <v>23</v>
      </c>
      <c r="E29" s="4" t="s">
        <v>1</v>
      </c>
      <c r="F29" s="4" t="s">
        <v>24</v>
      </c>
      <c r="G29" s="4" t="s">
        <v>2</v>
      </c>
      <c r="H29" s="4" t="s">
        <v>3</v>
      </c>
      <c r="I29" s="4" t="s">
        <v>25</v>
      </c>
      <c r="J29" s="4" t="s">
        <v>4</v>
      </c>
      <c r="K29" s="4" t="s">
        <v>26</v>
      </c>
      <c r="L29" s="4" t="s">
        <v>5</v>
      </c>
      <c r="M29" s="4" t="s">
        <v>27</v>
      </c>
      <c r="N29" s="4" t="s">
        <v>6</v>
      </c>
      <c r="O29" s="5" t="s">
        <v>0</v>
      </c>
      <c r="P29" s="17"/>
      <c r="Q29" s="3" t="s">
        <v>50</v>
      </c>
      <c r="R29" s="4" t="s">
        <v>40</v>
      </c>
      <c r="S29" s="4" t="s">
        <v>51</v>
      </c>
      <c r="T29" s="4" t="s">
        <v>42</v>
      </c>
      <c r="U29" s="4" t="s">
        <v>43</v>
      </c>
      <c r="V29" s="4" t="s">
        <v>52</v>
      </c>
      <c r="W29" s="4" t="s">
        <v>45</v>
      </c>
      <c r="X29" s="4" t="s">
        <v>53</v>
      </c>
      <c r="Y29" s="4" t="s">
        <v>47</v>
      </c>
      <c r="Z29" s="4" t="s">
        <v>54</v>
      </c>
      <c r="AA29" s="4" t="s">
        <v>49</v>
      </c>
      <c r="AB29" s="5" t="s">
        <v>38</v>
      </c>
      <c r="AC29" s="17"/>
      <c r="AD29" s="17"/>
    </row>
    <row r="30" spans="2:30" x14ac:dyDescent="0.25">
      <c r="D30" s="3" t="s">
        <v>1</v>
      </c>
      <c r="E30" s="4" t="s">
        <v>24</v>
      </c>
      <c r="F30" s="4" t="s">
        <v>2</v>
      </c>
      <c r="G30" s="4" t="s">
        <v>3</v>
      </c>
      <c r="H30" s="4" t="s">
        <v>25</v>
      </c>
      <c r="I30" s="4" t="s">
        <v>4</v>
      </c>
      <c r="J30" s="4" t="s">
        <v>26</v>
      </c>
      <c r="K30" s="4" t="s">
        <v>5</v>
      </c>
      <c r="L30" s="4" t="s">
        <v>27</v>
      </c>
      <c r="M30" s="4" t="s">
        <v>6</v>
      </c>
      <c r="N30" s="4" t="s">
        <v>0</v>
      </c>
      <c r="O30" s="5" t="s">
        <v>23</v>
      </c>
      <c r="P30" s="17"/>
      <c r="Q30" s="3" t="s">
        <v>40</v>
      </c>
      <c r="R30" s="4" t="s">
        <v>51</v>
      </c>
      <c r="S30" s="4" t="s">
        <v>42</v>
      </c>
      <c r="T30" s="4" t="s">
        <v>43</v>
      </c>
      <c r="U30" s="4" t="s">
        <v>52</v>
      </c>
      <c r="V30" s="4" t="s">
        <v>45</v>
      </c>
      <c r="W30" s="4" t="s">
        <v>53</v>
      </c>
      <c r="X30" s="4" t="s">
        <v>47</v>
      </c>
      <c r="Y30" s="4" t="s">
        <v>54</v>
      </c>
      <c r="Z30" s="4" t="s">
        <v>49</v>
      </c>
      <c r="AA30" s="4" t="s">
        <v>38</v>
      </c>
      <c r="AB30" s="5" t="s">
        <v>50</v>
      </c>
      <c r="AC30" s="17"/>
      <c r="AD30" s="17"/>
    </row>
    <row r="31" spans="2:30" x14ac:dyDescent="0.25">
      <c r="D31" s="3" t="s">
        <v>24</v>
      </c>
      <c r="E31" s="4" t="s">
        <v>2</v>
      </c>
      <c r="F31" s="4" t="s">
        <v>3</v>
      </c>
      <c r="G31" s="4" t="s">
        <v>25</v>
      </c>
      <c r="H31" s="4" t="s">
        <v>4</v>
      </c>
      <c r="I31" s="4" t="s">
        <v>26</v>
      </c>
      <c r="J31" s="4" t="s">
        <v>5</v>
      </c>
      <c r="K31" s="4" t="s">
        <v>27</v>
      </c>
      <c r="L31" s="4" t="s">
        <v>6</v>
      </c>
      <c r="M31" s="4" t="s">
        <v>0</v>
      </c>
      <c r="N31" s="4" t="s">
        <v>23</v>
      </c>
      <c r="O31" s="5" t="s">
        <v>1</v>
      </c>
      <c r="P31" s="17"/>
      <c r="Q31" s="3" t="s">
        <v>51</v>
      </c>
      <c r="R31" s="4" t="s">
        <v>42</v>
      </c>
      <c r="S31" s="4" t="s">
        <v>43</v>
      </c>
      <c r="T31" s="4" t="s">
        <v>52</v>
      </c>
      <c r="U31" s="4" t="s">
        <v>45</v>
      </c>
      <c r="V31" s="4" t="s">
        <v>53</v>
      </c>
      <c r="W31" s="4" t="s">
        <v>47</v>
      </c>
      <c r="X31" s="4" t="s">
        <v>54</v>
      </c>
      <c r="Y31" s="4" t="s">
        <v>49</v>
      </c>
      <c r="Z31" s="4" t="s">
        <v>38</v>
      </c>
      <c r="AA31" s="4" t="s">
        <v>50</v>
      </c>
      <c r="AB31" s="5" t="s">
        <v>40</v>
      </c>
      <c r="AC31" s="17"/>
      <c r="AD31" s="17"/>
    </row>
    <row r="32" spans="2:30" x14ac:dyDescent="0.25">
      <c r="D32" s="3" t="s">
        <v>2</v>
      </c>
      <c r="E32" s="4" t="s">
        <v>3</v>
      </c>
      <c r="F32" s="4" t="s">
        <v>25</v>
      </c>
      <c r="G32" s="4" t="s">
        <v>4</v>
      </c>
      <c r="H32" s="4" t="s">
        <v>26</v>
      </c>
      <c r="I32" s="4" t="s">
        <v>5</v>
      </c>
      <c r="J32" s="4" t="s">
        <v>27</v>
      </c>
      <c r="K32" s="4" t="s">
        <v>6</v>
      </c>
      <c r="L32" s="4" t="s">
        <v>0</v>
      </c>
      <c r="M32" s="4" t="s">
        <v>23</v>
      </c>
      <c r="N32" s="4" t="s">
        <v>1</v>
      </c>
      <c r="O32" s="5" t="s">
        <v>24</v>
      </c>
      <c r="P32" s="17"/>
      <c r="Q32" s="3" t="s">
        <v>42</v>
      </c>
      <c r="R32" s="4" t="s">
        <v>43</v>
      </c>
      <c r="S32" s="4" t="s">
        <v>52</v>
      </c>
      <c r="T32" s="4" t="s">
        <v>45</v>
      </c>
      <c r="U32" s="4" t="s">
        <v>53</v>
      </c>
      <c r="V32" s="4" t="s">
        <v>47</v>
      </c>
      <c r="W32" s="4" t="s">
        <v>54</v>
      </c>
      <c r="X32" s="4" t="s">
        <v>49</v>
      </c>
      <c r="Y32" s="4" t="s">
        <v>38</v>
      </c>
      <c r="Z32" s="4" t="s">
        <v>50</v>
      </c>
      <c r="AA32" s="4" t="s">
        <v>40</v>
      </c>
      <c r="AB32" s="5" t="s">
        <v>51</v>
      </c>
      <c r="AC32" s="17"/>
      <c r="AD32" s="17"/>
    </row>
    <row r="33" spans="4:30" x14ac:dyDescent="0.25">
      <c r="D33" s="3" t="s">
        <v>3</v>
      </c>
      <c r="E33" s="4" t="s">
        <v>25</v>
      </c>
      <c r="F33" s="4" t="s">
        <v>4</v>
      </c>
      <c r="G33" s="4" t="s">
        <v>26</v>
      </c>
      <c r="H33" s="4" t="s">
        <v>5</v>
      </c>
      <c r="I33" s="4" t="s">
        <v>27</v>
      </c>
      <c r="J33" s="4" t="s">
        <v>6</v>
      </c>
      <c r="K33" s="4" t="s">
        <v>0</v>
      </c>
      <c r="L33" s="4" t="s">
        <v>23</v>
      </c>
      <c r="M33" s="4" t="s">
        <v>1</v>
      </c>
      <c r="N33" s="4" t="s">
        <v>24</v>
      </c>
      <c r="O33" s="5" t="s">
        <v>2</v>
      </c>
      <c r="P33" s="17"/>
      <c r="Q33" s="3" t="s">
        <v>43</v>
      </c>
      <c r="R33" s="4" t="s">
        <v>52</v>
      </c>
      <c r="S33" s="4" t="s">
        <v>45</v>
      </c>
      <c r="T33" s="4" t="s">
        <v>53</v>
      </c>
      <c r="U33" s="4" t="s">
        <v>47</v>
      </c>
      <c r="V33" s="4" t="s">
        <v>54</v>
      </c>
      <c r="W33" s="4" t="s">
        <v>49</v>
      </c>
      <c r="X33" s="4" t="s">
        <v>38</v>
      </c>
      <c r="Y33" s="4" t="s">
        <v>50</v>
      </c>
      <c r="Z33" s="4" t="s">
        <v>40</v>
      </c>
      <c r="AA33" s="4" t="s">
        <v>51</v>
      </c>
      <c r="AB33" s="5" t="s">
        <v>42</v>
      </c>
      <c r="AC33" s="17"/>
      <c r="AD33" s="17"/>
    </row>
    <row r="34" spans="4:30" x14ac:dyDescent="0.25">
      <c r="D34" s="3" t="s">
        <v>25</v>
      </c>
      <c r="E34" s="4" t="s">
        <v>4</v>
      </c>
      <c r="F34" s="4" t="s">
        <v>26</v>
      </c>
      <c r="G34" s="4" t="s">
        <v>5</v>
      </c>
      <c r="H34" s="4" t="s">
        <v>27</v>
      </c>
      <c r="I34" s="4" t="s">
        <v>6</v>
      </c>
      <c r="J34" s="4" t="s">
        <v>0</v>
      </c>
      <c r="K34" s="4" t="s">
        <v>23</v>
      </c>
      <c r="L34" s="4" t="s">
        <v>1</v>
      </c>
      <c r="M34" s="4" t="s">
        <v>24</v>
      </c>
      <c r="N34" s="4" t="s">
        <v>2</v>
      </c>
      <c r="O34" s="5" t="s">
        <v>3</v>
      </c>
      <c r="P34" s="17"/>
      <c r="Q34" s="3" t="s">
        <v>52</v>
      </c>
      <c r="R34" s="4" t="s">
        <v>45</v>
      </c>
      <c r="S34" s="4" t="s">
        <v>53</v>
      </c>
      <c r="T34" s="4" t="s">
        <v>47</v>
      </c>
      <c r="U34" s="4" t="s">
        <v>54</v>
      </c>
      <c r="V34" s="4" t="s">
        <v>49</v>
      </c>
      <c r="W34" s="4" t="s">
        <v>38</v>
      </c>
      <c r="X34" s="4" t="s">
        <v>50</v>
      </c>
      <c r="Y34" s="4" t="s">
        <v>40</v>
      </c>
      <c r="Z34" s="4" t="s">
        <v>51</v>
      </c>
      <c r="AA34" s="4" t="s">
        <v>42</v>
      </c>
      <c r="AB34" s="5" t="s">
        <v>43</v>
      </c>
      <c r="AC34" s="17"/>
      <c r="AD34" s="17"/>
    </row>
    <row r="35" spans="4:30" x14ac:dyDescent="0.25">
      <c r="D35" s="3" t="s">
        <v>4</v>
      </c>
      <c r="E35" s="4" t="s">
        <v>26</v>
      </c>
      <c r="F35" s="4" t="s">
        <v>5</v>
      </c>
      <c r="G35" s="4" t="s">
        <v>27</v>
      </c>
      <c r="H35" s="4" t="s">
        <v>6</v>
      </c>
      <c r="I35" s="4" t="s">
        <v>0</v>
      </c>
      <c r="J35" s="4" t="s">
        <v>23</v>
      </c>
      <c r="K35" s="4" t="s">
        <v>1</v>
      </c>
      <c r="L35" s="4" t="s">
        <v>24</v>
      </c>
      <c r="M35" s="4" t="s">
        <v>2</v>
      </c>
      <c r="N35" s="4" t="s">
        <v>3</v>
      </c>
      <c r="O35" s="5" t="s">
        <v>25</v>
      </c>
      <c r="P35" s="17"/>
      <c r="Q35" s="3" t="s">
        <v>45</v>
      </c>
      <c r="R35" s="4" t="s">
        <v>53</v>
      </c>
      <c r="S35" s="4" t="s">
        <v>47</v>
      </c>
      <c r="T35" s="4" t="s">
        <v>54</v>
      </c>
      <c r="U35" s="4" t="s">
        <v>49</v>
      </c>
      <c r="V35" s="4" t="s">
        <v>38</v>
      </c>
      <c r="W35" s="4" t="s">
        <v>50</v>
      </c>
      <c r="X35" s="4" t="s">
        <v>40</v>
      </c>
      <c r="Y35" s="4" t="s">
        <v>51</v>
      </c>
      <c r="Z35" s="4" t="s">
        <v>42</v>
      </c>
      <c r="AA35" s="4" t="s">
        <v>43</v>
      </c>
      <c r="AB35" s="5" t="s">
        <v>52</v>
      </c>
      <c r="AC35" s="17"/>
      <c r="AD35" s="17"/>
    </row>
    <row r="36" spans="4:30" x14ac:dyDescent="0.25">
      <c r="D36" s="3" t="s">
        <v>26</v>
      </c>
      <c r="E36" s="4" t="s">
        <v>5</v>
      </c>
      <c r="F36" s="4" t="s">
        <v>27</v>
      </c>
      <c r="G36" s="4" t="s">
        <v>6</v>
      </c>
      <c r="H36" s="4" t="s">
        <v>0</v>
      </c>
      <c r="I36" s="4" t="s">
        <v>23</v>
      </c>
      <c r="J36" s="4" t="s">
        <v>1</v>
      </c>
      <c r="K36" s="4" t="s">
        <v>24</v>
      </c>
      <c r="L36" s="4" t="s">
        <v>2</v>
      </c>
      <c r="M36" s="4" t="s">
        <v>3</v>
      </c>
      <c r="N36" s="4" t="s">
        <v>25</v>
      </c>
      <c r="O36" s="5" t="s">
        <v>4</v>
      </c>
      <c r="P36" s="17"/>
      <c r="Q36" s="3" t="s">
        <v>53</v>
      </c>
      <c r="R36" s="4" t="s">
        <v>47</v>
      </c>
      <c r="S36" s="4" t="s">
        <v>54</v>
      </c>
      <c r="T36" s="4" t="s">
        <v>49</v>
      </c>
      <c r="U36" s="4" t="s">
        <v>38</v>
      </c>
      <c r="V36" s="4" t="s">
        <v>50</v>
      </c>
      <c r="W36" s="4" t="s">
        <v>40</v>
      </c>
      <c r="X36" s="4" t="s">
        <v>51</v>
      </c>
      <c r="Y36" s="4" t="s">
        <v>42</v>
      </c>
      <c r="Z36" s="4" t="s">
        <v>43</v>
      </c>
      <c r="AA36" s="4" t="s">
        <v>52</v>
      </c>
      <c r="AB36" s="5" t="s">
        <v>45</v>
      </c>
      <c r="AC36" s="17"/>
      <c r="AD36" s="17"/>
    </row>
    <row r="37" spans="4:30" x14ac:dyDescent="0.25">
      <c r="D37" s="3" t="s">
        <v>5</v>
      </c>
      <c r="E37" s="4" t="s">
        <v>27</v>
      </c>
      <c r="F37" s="4" t="s">
        <v>6</v>
      </c>
      <c r="G37" s="4" t="s">
        <v>0</v>
      </c>
      <c r="H37" s="4" t="s">
        <v>23</v>
      </c>
      <c r="I37" s="4" t="s">
        <v>1</v>
      </c>
      <c r="J37" s="4" t="s">
        <v>24</v>
      </c>
      <c r="K37" s="4" t="s">
        <v>2</v>
      </c>
      <c r="L37" s="4" t="s">
        <v>3</v>
      </c>
      <c r="M37" s="4" t="s">
        <v>25</v>
      </c>
      <c r="N37" s="4" t="s">
        <v>4</v>
      </c>
      <c r="O37" s="5" t="s">
        <v>26</v>
      </c>
      <c r="P37" s="17"/>
      <c r="Q37" s="3" t="s">
        <v>47</v>
      </c>
      <c r="R37" s="4" t="s">
        <v>54</v>
      </c>
      <c r="S37" s="4" t="s">
        <v>49</v>
      </c>
      <c r="T37" s="4" t="s">
        <v>38</v>
      </c>
      <c r="U37" s="4" t="s">
        <v>50</v>
      </c>
      <c r="V37" s="4" t="s">
        <v>40</v>
      </c>
      <c r="W37" s="4" t="s">
        <v>51</v>
      </c>
      <c r="X37" s="4" t="s">
        <v>42</v>
      </c>
      <c r="Y37" s="4" t="s">
        <v>43</v>
      </c>
      <c r="Z37" s="4" t="s">
        <v>52</v>
      </c>
      <c r="AA37" s="4" t="s">
        <v>45</v>
      </c>
      <c r="AB37" s="5" t="s">
        <v>53</v>
      </c>
      <c r="AC37" s="17"/>
      <c r="AD37" s="17"/>
    </row>
    <row r="38" spans="4:30" x14ac:dyDescent="0.25">
      <c r="D38" s="3" t="s">
        <v>27</v>
      </c>
      <c r="E38" s="4" t="s">
        <v>6</v>
      </c>
      <c r="F38" s="4" t="s">
        <v>0</v>
      </c>
      <c r="G38" s="4" t="s">
        <v>23</v>
      </c>
      <c r="H38" s="4" t="s">
        <v>1</v>
      </c>
      <c r="I38" s="4" t="s">
        <v>24</v>
      </c>
      <c r="J38" s="4" t="s">
        <v>2</v>
      </c>
      <c r="K38" s="4" t="s">
        <v>3</v>
      </c>
      <c r="L38" s="4" t="s">
        <v>25</v>
      </c>
      <c r="M38" s="4" t="s">
        <v>4</v>
      </c>
      <c r="N38" s="4" t="s">
        <v>26</v>
      </c>
      <c r="O38" s="5" t="s">
        <v>5</v>
      </c>
      <c r="P38" s="4"/>
      <c r="Q38" s="3" t="s">
        <v>54</v>
      </c>
      <c r="R38" s="4" t="s">
        <v>49</v>
      </c>
      <c r="S38" s="4" t="s">
        <v>38</v>
      </c>
      <c r="T38" s="4" t="s">
        <v>50</v>
      </c>
      <c r="U38" s="4" t="s">
        <v>40</v>
      </c>
      <c r="V38" s="4" t="s">
        <v>51</v>
      </c>
      <c r="W38" s="4" t="s">
        <v>42</v>
      </c>
      <c r="X38" s="4" t="s">
        <v>43</v>
      </c>
      <c r="Y38" s="4" t="s">
        <v>52</v>
      </c>
      <c r="Z38" s="4" t="s">
        <v>45</v>
      </c>
      <c r="AA38" s="4" t="s">
        <v>53</v>
      </c>
      <c r="AB38" s="5" t="s">
        <v>47</v>
      </c>
      <c r="AC38" s="17"/>
      <c r="AD38" s="17"/>
    </row>
    <row r="39" spans="4:30" x14ac:dyDescent="0.25">
      <c r="D39" s="3" t="s">
        <v>6</v>
      </c>
      <c r="E39" s="4" t="s">
        <v>0</v>
      </c>
      <c r="F39" s="4" t="s">
        <v>23</v>
      </c>
      <c r="G39" s="4" t="s">
        <v>1</v>
      </c>
      <c r="H39" s="4" t="s">
        <v>24</v>
      </c>
      <c r="I39" s="4" t="s">
        <v>2</v>
      </c>
      <c r="J39" s="4" t="s">
        <v>3</v>
      </c>
      <c r="K39" s="4" t="s">
        <v>25</v>
      </c>
      <c r="L39" s="4" t="s">
        <v>4</v>
      </c>
      <c r="M39" s="4" t="s">
        <v>26</v>
      </c>
      <c r="N39" s="4" t="s">
        <v>5</v>
      </c>
      <c r="O39" s="5" t="s">
        <v>27</v>
      </c>
      <c r="P39" s="4"/>
      <c r="Q39" s="3" t="s">
        <v>49</v>
      </c>
      <c r="R39" s="4" t="s">
        <v>38</v>
      </c>
      <c r="S39" s="4" t="s">
        <v>50</v>
      </c>
      <c r="T39" s="4" t="s">
        <v>40</v>
      </c>
      <c r="U39" s="4" t="s">
        <v>51</v>
      </c>
      <c r="V39" s="4" t="s">
        <v>42</v>
      </c>
      <c r="W39" s="4" t="s">
        <v>43</v>
      </c>
      <c r="X39" s="4" t="s">
        <v>52</v>
      </c>
      <c r="Y39" s="4" t="s">
        <v>45</v>
      </c>
      <c r="Z39" s="4" t="s">
        <v>53</v>
      </c>
      <c r="AA39" s="4" t="s">
        <v>47</v>
      </c>
      <c r="AB39" s="5" t="s">
        <v>54</v>
      </c>
      <c r="AC39" s="17"/>
      <c r="AD39" s="17"/>
    </row>
    <row r="40" spans="4:30" ht="15.75" thickBot="1" x14ac:dyDescent="0.3">
      <c r="D40" s="6" t="s">
        <v>0</v>
      </c>
      <c r="E40" s="7" t="s">
        <v>23</v>
      </c>
      <c r="F40" s="7" t="s">
        <v>1</v>
      </c>
      <c r="G40" s="7" t="s">
        <v>24</v>
      </c>
      <c r="H40" s="7" t="s">
        <v>2</v>
      </c>
      <c r="I40" s="7" t="s">
        <v>3</v>
      </c>
      <c r="J40" s="7" t="s">
        <v>25</v>
      </c>
      <c r="K40" s="7" t="s">
        <v>4</v>
      </c>
      <c r="L40" s="7" t="s">
        <v>26</v>
      </c>
      <c r="M40" s="7" t="s">
        <v>5</v>
      </c>
      <c r="N40" s="7" t="s">
        <v>27</v>
      </c>
      <c r="O40" s="8" t="s">
        <v>6</v>
      </c>
      <c r="P40" s="17"/>
      <c r="Q40" s="6" t="s">
        <v>38</v>
      </c>
      <c r="R40" s="7" t="s">
        <v>50</v>
      </c>
      <c r="S40" s="7" t="s">
        <v>40</v>
      </c>
      <c r="T40" s="7" t="s">
        <v>51</v>
      </c>
      <c r="U40" s="7" t="s">
        <v>42</v>
      </c>
      <c r="V40" s="7" t="s">
        <v>43</v>
      </c>
      <c r="W40" s="7" t="s">
        <v>52</v>
      </c>
      <c r="X40" s="7" t="s">
        <v>45</v>
      </c>
      <c r="Y40" s="7" t="s">
        <v>53</v>
      </c>
      <c r="Z40" s="7" t="s">
        <v>47</v>
      </c>
      <c r="AA40" s="7" t="s">
        <v>54</v>
      </c>
      <c r="AB40" s="8" t="s">
        <v>49</v>
      </c>
      <c r="AC40" s="17"/>
      <c r="AD40" s="17"/>
    </row>
    <row r="41" spans="4:30" x14ac:dyDescent="0.25">
      <c r="AC41" s="17"/>
      <c r="AD41" s="17"/>
    </row>
    <row r="42" spans="4:30" hidden="1" x14ac:dyDescent="0.25"/>
    <row r="43" spans="4:30" hidden="1" x14ac:dyDescent="0.25"/>
    <row r="44" spans="4:30" hidden="1" x14ac:dyDescent="0.25">
      <c r="D44" s="1"/>
    </row>
    <row r="45" spans="4:30" hidden="1" x14ac:dyDescent="0.25">
      <c r="D45" s="1"/>
    </row>
    <row r="46" spans="4:30" hidden="1" x14ac:dyDescent="0.25">
      <c r="D46" s="1"/>
    </row>
    <row r="47" spans="4:30" hidden="1" x14ac:dyDescent="0.25">
      <c r="D47" s="1"/>
    </row>
    <row r="48" spans="4:30" hidden="1" x14ac:dyDescent="0.25">
      <c r="D48" s="1"/>
    </row>
    <row r="49" spans="4:4" hidden="1" x14ac:dyDescent="0.25">
      <c r="D49" s="1"/>
    </row>
    <row r="50" spans="4:4" hidden="1" x14ac:dyDescent="0.25">
      <c r="D50" s="1"/>
    </row>
    <row r="51" spans="4:4" hidden="1" x14ac:dyDescent="0.25">
      <c r="D51" s="1"/>
    </row>
    <row r="52" spans="4:4" hidden="1" x14ac:dyDescent="0.25">
      <c r="D52" s="1"/>
    </row>
    <row r="53" spans="4:4" hidden="1" x14ac:dyDescent="0.25">
      <c r="D53" s="1"/>
    </row>
    <row r="54" spans="4:4" hidden="1" x14ac:dyDescent="0.25">
      <c r="D54" s="1"/>
    </row>
    <row r="55" spans="4:4" hidden="1" x14ac:dyDescent="0.25">
      <c r="D55" s="1"/>
    </row>
    <row r="56" spans="4:4" hidden="1" x14ac:dyDescent="0.25">
      <c r="D56" s="1"/>
    </row>
    <row r="57" spans="4:4" hidden="1" x14ac:dyDescent="0.25">
      <c r="D57" s="1"/>
    </row>
    <row r="58" spans="4:4" hidden="1" x14ac:dyDescent="0.25">
      <c r="D58" s="1"/>
    </row>
    <row r="59" spans="4:4" hidden="1" x14ac:dyDescent="0.25">
      <c r="D59" s="1"/>
    </row>
    <row r="60" spans="4:4" hidden="1" x14ac:dyDescent="0.25">
      <c r="D60" s="1"/>
    </row>
  </sheetData>
  <sheetProtection sheet="1" objects="1" scenarios="1" selectLockedCells="1" selectUnlockedCells="1"/>
  <mergeCells count="8">
    <mergeCell ref="B1:AB5"/>
    <mergeCell ref="Q8:AB9"/>
    <mergeCell ref="Q25:AB26"/>
    <mergeCell ref="B18:B19"/>
    <mergeCell ref="D8:O9"/>
    <mergeCell ref="D25:O26"/>
    <mergeCell ref="B8:B9"/>
    <mergeCell ref="B13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Principale</vt:lpstr>
      <vt:lpstr>Istruzioni</vt:lpstr>
      <vt:lpstr>Tabelle</vt:lpstr>
    </vt:vector>
  </TitlesOfParts>
  <Company>Dipartimento Finanze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PALAZZO ODDO UGO</dc:creator>
  <cp:lastModifiedBy>PALAZZO ODDO UGO</cp:lastModifiedBy>
  <dcterms:created xsi:type="dcterms:W3CDTF">2019-01-03T14:44:40Z</dcterms:created>
  <dcterms:modified xsi:type="dcterms:W3CDTF">2019-01-14T16:07:46Z</dcterms:modified>
</cp:coreProperties>
</file>